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arruolo\Documents\CIP Budget\FY 26\"/>
    </mc:Choice>
  </mc:AlternateContent>
  <xr:revisionPtr revIDLastSave="0" documentId="13_ncr:1_{B097C952-B511-488A-A74F-53696EDF835A}" xr6:coauthVersionLast="47" xr6:coauthVersionMax="47" xr10:uidLastSave="{00000000-0000-0000-0000-000000000000}"/>
  <bookViews>
    <workbookView xWindow="-120" yWindow="-120" windowWidth="29040" windowHeight="15720" tabRatio="658" xr2:uid="{9FFCE0FB-64AB-42E6-9453-88B4517EDB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1" l="1"/>
  <c r="Q25" i="1"/>
  <c r="O25" i="1"/>
  <c r="M25" i="1"/>
  <c r="S23" i="1"/>
  <c r="S22" i="1"/>
  <c r="S21" i="1"/>
  <c r="S17" i="1"/>
  <c r="S16" i="1"/>
  <c r="S15" i="1"/>
  <c r="S14" i="1"/>
  <c r="S13" i="1"/>
  <c r="S12" i="1"/>
  <c r="S11" i="1"/>
  <c r="S81" i="1"/>
  <c r="S80" i="1"/>
  <c r="S79" i="1"/>
  <c r="S78" i="1"/>
  <c r="S77" i="1"/>
  <c r="S76" i="1"/>
  <c r="S75" i="1"/>
  <c r="S44" i="1"/>
  <c r="S9" i="1"/>
  <c r="S10" i="1"/>
  <c r="Q18" i="1"/>
  <c r="O18" i="1"/>
  <c r="M18" i="1"/>
  <c r="K18" i="1"/>
  <c r="I18" i="1"/>
  <c r="Q82" i="1"/>
  <c r="O82" i="1"/>
  <c r="M82" i="1"/>
  <c r="S72" i="1"/>
  <c r="S71" i="1"/>
  <c r="S70" i="1"/>
  <c r="S69" i="1"/>
  <c r="S68" i="1"/>
  <c r="S67" i="1"/>
  <c r="Q73" i="1"/>
  <c r="O73" i="1"/>
  <c r="M73" i="1"/>
  <c r="K73" i="1"/>
  <c r="I73" i="1"/>
  <c r="G73" i="1"/>
  <c r="E73" i="1"/>
  <c r="S64" i="1"/>
  <c r="S63" i="1"/>
  <c r="S62" i="1"/>
  <c r="S61" i="1"/>
  <c r="S60" i="1"/>
  <c r="S59" i="1"/>
  <c r="Q65" i="1"/>
  <c r="O65" i="1"/>
  <c r="M65" i="1"/>
  <c r="K65" i="1"/>
  <c r="I65" i="1"/>
  <c r="G65" i="1"/>
  <c r="E65" i="1"/>
  <c r="Q57" i="1"/>
  <c r="S55" i="1"/>
  <c r="S54" i="1"/>
  <c r="G57" i="1"/>
  <c r="S56" i="1"/>
  <c r="S52" i="1"/>
  <c r="S51" i="1"/>
  <c r="S50" i="1"/>
  <c r="S49" i="1"/>
  <c r="S48" i="1"/>
  <c r="S53" i="1"/>
  <c r="S45" i="1"/>
  <c r="S43" i="1"/>
  <c r="S42" i="1"/>
  <c r="S41" i="1"/>
  <c r="S40" i="1"/>
  <c r="Q46" i="1"/>
  <c r="S28" i="1"/>
  <c r="S37" i="1"/>
  <c r="S35" i="1"/>
  <c r="S34" i="1"/>
  <c r="S33" i="1"/>
  <c r="S32" i="1"/>
  <c r="S31" i="1"/>
  <c r="S30" i="1"/>
  <c r="S29" i="1"/>
  <c r="S27" i="1"/>
  <c r="S20" i="1"/>
  <c r="G18" i="1"/>
  <c r="E18" i="1"/>
  <c r="O57" i="1"/>
  <c r="K82" i="1"/>
  <c r="I82" i="1"/>
  <c r="G82" i="1"/>
  <c r="E82" i="1"/>
  <c r="E46" i="1"/>
  <c r="O46" i="1"/>
  <c r="O38" i="1"/>
  <c r="S36" i="1"/>
  <c r="M57" i="1"/>
  <c r="M46" i="1"/>
  <c r="M38" i="1"/>
  <c r="K57" i="1"/>
  <c r="K46" i="1"/>
  <c r="K38" i="1"/>
  <c r="K25" i="1"/>
  <c r="I57" i="1"/>
  <c r="I46" i="1"/>
  <c r="I38" i="1"/>
  <c r="I25" i="1"/>
  <c r="G46" i="1"/>
  <c r="G38" i="1"/>
  <c r="G25" i="1"/>
  <c r="E57" i="1"/>
  <c r="E38" i="1"/>
  <c r="E25" i="1"/>
  <c r="S24" i="1"/>
  <c r="S73" i="1" l="1"/>
  <c r="Q83" i="1"/>
  <c r="E83" i="1"/>
  <c r="O83" i="1"/>
  <c r="K83" i="1"/>
  <c r="M83" i="1"/>
  <c r="S82" i="1"/>
  <c r="I83" i="1"/>
  <c r="G83" i="1"/>
  <c r="S65" i="1"/>
  <c r="S18" i="1"/>
  <c r="S57" i="1"/>
  <c r="S46" i="1"/>
  <c r="S38" i="1"/>
  <c r="S25" i="1"/>
  <c r="S83" i="1" l="1"/>
</calcChain>
</file>

<file path=xl/sharedStrings.xml><?xml version="1.0" encoding="utf-8"?>
<sst xmlns="http://schemas.openxmlformats.org/spreadsheetml/2006/main" count="95" uniqueCount="81">
  <si>
    <t>CAPITAL BUDGET REQUEST FORM FY 2023/2024</t>
  </si>
  <si>
    <t>Town of North Smithfield</t>
  </si>
  <si>
    <t>Capital Improvement Program</t>
  </si>
  <si>
    <t>Project Description</t>
  </si>
  <si>
    <t>2024/2025</t>
  </si>
  <si>
    <t>2025/2026</t>
  </si>
  <si>
    <t>2026/2027</t>
  </si>
  <si>
    <t>2027/2028</t>
  </si>
  <si>
    <t>Total Amount</t>
  </si>
  <si>
    <t>Amount</t>
  </si>
  <si>
    <t>CAPITAL BUDGET REQUEST SPREADSHEET</t>
  </si>
  <si>
    <t>2028/2029</t>
  </si>
  <si>
    <t>DPW</t>
  </si>
  <si>
    <t>Heavy Equipment</t>
  </si>
  <si>
    <t>Playground Equipment</t>
  </si>
  <si>
    <t>Police</t>
  </si>
  <si>
    <t>Axon Body Cameras</t>
  </si>
  <si>
    <t>Fire</t>
  </si>
  <si>
    <t>Replace Rescue-1</t>
  </si>
  <si>
    <t>Replace Rescue-2</t>
  </si>
  <si>
    <t>Replace Engine-1</t>
  </si>
  <si>
    <t>Replace Engine-2</t>
  </si>
  <si>
    <t>Heritage Association</t>
  </si>
  <si>
    <t>Schoolhouse HVAC</t>
  </si>
  <si>
    <t xml:space="preserve">NS School Dept. </t>
  </si>
  <si>
    <t>Dept Total</t>
  </si>
  <si>
    <t>2029/2030</t>
  </si>
  <si>
    <t>Iirrigation @ Pacheco Park</t>
  </si>
  <si>
    <t>Municipal Town HVAC</t>
  </si>
  <si>
    <t>Schoolhouse Cupola</t>
  </si>
  <si>
    <t>Exterior Paint HH</t>
  </si>
  <si>
    <t>RIDE approved projects</t>
  </si>
  <si>
    <t>Classroom Active Panel Replacement</t>
  </si>
  <si>
    <t>In-house classroom renovations &amp; furnature</t>
  </si>
  <si>
    <t>All schools - wireless upgrade (ERATE)</t>
  </si>
  <si>
    <t>NSLL</t>
  </si>
  <si>
    <t>Field E (Jr./Sr. 60/90) field</t>
  </si>
  <si>
    <t>Computer Server Upgrade</t>
  </si>
  <si>
    <t>2030/2031</t>
  </si>
  <si>
    <t>3/4 ton Truck w/plow</t>
  </si>
  <si>
    <t>1 ton Dump-Plow/Sander</t>
  </si>
  <si>
    <t>Six-wheel Dump Truck w/Plow</t>
  </si>
  <si>
    <t xml:space="preserve"> NSES Soccer Irrigation</t>
  </si>
  <si>
    <t>Pacheco Park Entrance</t>
  </si>
  <si>
    <t>Scouter's Hall Repairs/Renovation</t>
  </si>
  <si>
    <t>Police Portable Radio</t>
  </si>
  <si>
    <t>SUV Patrol Crusier</t>
  </si>
  <si>
    <t>Computer Aided Dispatch &amp; Records Mgt System</t>
  </si>
  <si>
    <t>CAD Software ugrade</t>
  </si>
  <si>
    <t>Dispatch Console upgrade</t>
  </si>
  <si>
    <t>Portable Radios (4)</t>
  </si>
  <si>
    <t>Mobile Radios (4)</t>
  </si>
  <si>
    <t>Protective Clothing 6 sets</t>
  </si>
  <si>
    <t>Computer Server upgrade</t>
  </si>
  <si>
    <t>Combustable Gas Meter</t>
  </si>
  <si>
    <t>Municipal Town Bldg windows/Resto 2nd floor</t>
  </si>
  <si>
    <t>Municipal Town Bldg Windows 1st floor</t>
  </si>
  <si>
    <t xml:space="preserve">NSES Parking lot widening &amp; resurfacing </t>
  </si>
  <si>
    <t>NSES &amp; NSHS Ethernet and Data Refresh (ERATE)</t>
  </si>
  <si>
    <t>NSMS Integration of Atlas Paging System</t>
  </si>
  <si>
    <t>NSHS Auditorium &amp; Cafeteria AC install</t>
  </si>
  <si>
    <t>Athletic Complex Parking Expansion</t>
  </si>
  <si>
    <t>Water Division</t>
  </si>
  <si>
    <t>Chlorine Analyzer</t>
  </si>
  <si>
    <t>Saint Paul St. water line phase 1</t>
  </si>
  <si>
    <t>Saint Paul St. water line phase 2</t>
  </si>
  <si>
    <t>Truck water/sewer (50% Sewer)</t>
  </si>
  <si>
    <t>Tilt Trailer (50% Sewer)</t>
  </si>
  <si>
    <t>Excavator (50% Sewer)</t>
  </si>
  <si>
    <t>Sewer Division</t>
  </si>
  <si>
    <t>Sharon Parkway Inprovement</t>
  </si>
  <si>
    <t>Inspection Camera</t>
  </si>
  <si>
    <t>Pump Station Improvements</t>
  </si>
  <si>
    <t>Truck water/sewer (50% Water)</t>
  </si>
  <si>
    <t>Tilt Trailer (50% Water)</t>
  </si>
  <si>
    <t>Excavator (50% Water)</t>
  </si>
  <si>
    <t>Field A repairs</t>
  </si>
  <si>
    <t>Field B repairs</t>
  </si>
  <si>
    <t>Field C restoration &amp; dugout repairs</t>
  </si>
  <si>
    <t>Field D repairs &amp; fencing</t>
  </si>
  <si>
    <t>Pacheco Park General Repairs - batting cage/bullpen/convex 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</si>
</sst>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3" fontId="0" fillId="2" borderId="1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4" fontId="0" fillId="0" borderId="1" xfId="0" applyNumberFormat="1" applyBorder="1"/>
    <xf numFmtId="164" fontId="0" fillId="2" borderId="1" xfId="0" applyNumberFormat="1" applyFill="1" applyBorder="1"/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/>
    <xf numFmtId="164" fontId="5" fillId="0" borderId="1" xfId="0" applyNumberFormat="1" applyFont="1" applyBorder="1"/>
    <xf numFmtId="0" fontId="0" fillId="4" borderId="1" xfId="0" applyFill="1" applyBorder="1"/>
    <xf numFmtId="164" fontId="0" fillId="5" borderId="1" xfId="0" applyNumberFormat="1" applyFill="1" applyBorder="1"/>
    <xf numFmtId="164" fontId="8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/>
    <xf numFmtId="164" fontId="0" fillId="6" borderId="1" xfId="0" applyNumberFormat="1" applyFill="1" applyBorder="1"/>
    <xf numFmtId="0" fontId="0" fillId="6" borderId="1" xfId="0" applyFill="1" applyBorder="1"/>
    <xf numFmtId="0" fontId="0" fillId="0" borderId="1" xfId="0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7" fillId="0" borderId="0" xfId="0" applyFont="1" applyBorder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left" vertical="center" indent="10"/>
    </xf>
    <xf numFmtId="0" fontId="3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8" fillId="6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01C59-3A9F-4C42-8479-D3D38611A9C8}">
  <sheetPr>
    <pageSetUpPr fitToPage="1"/>
  </sheetPr>
  <dimension ref="A1:U85"/>
  <sheetViews>
    <sheetView tabSelected="1" topLeftCell="A15" zoomScale="118" zoomScaleNormal="118" workbookViewId="0">
      <selection activeCell="A27" sqref="A27:C27"/>
    </sheetView>
  </sheetViews>
  <sheetFormatPr defaultRowHeight="15" x14ac:dyDescent="0.25"/>
  <cols>
    <col min="1" max="2" width="9.140625" style="34"/>
    <col min="3" max="3" width="28" style="34" customWidth="1"/>
    <col min="4" max="4" width="4" style="34" customWidth="1"/>
    <col min="5" max="5" width="15.28515625" style="34" customWidth="1"/>
    <col min="6" max="6" width="3.7109375" style="34" customWidth="1"/>
    <col min="7" max="7" width="14.28515625" style="34" customWidth="1"/>
    <col min="8" max="8" width="4.140625" style="34" customWidth="1"/>
    <col min="9" max="9" width="13.85546875" style="34" customWidth="1"/>
    <col min="10" max="10" width="3.85546875" style="34" customWidth="1"/>
    <col min="11" max="11" width="14.140625" style="34" customWidth="1"/>
    <col min="12" max="12" width="3.140625" style="34" customWidth="1"/>
    <col min="13" max="13" width="13.42578125" style="34" customWidth="1"/>
    <col min="14" max="14" width="4.85546875" style="34" customWidth="1"/>
    <col min="15" max="15" width="13.28515625" style="36" customWidth="1"/>
    <col min="16" max="16" width="5.140625" style="36" customWidth="1"/>
    <col min="17" max="17" width="13.28515625" style="36" customWidth="1"/>
    <col min="18" max="18" width="5.28515625" style="36" customWidth="1"/>
    <col min="19" max="19" width="9.140625" style="34"/>
    <col min="20" max="20" width="4.42578125" style="34" customWidth="1"/>
    <col min="21" max="16384" width="9.140625" style="34"/>
  </cols>
  <sheetData>
    <row r="1" spans="1:21" ht="15.75" x14ac:dyDescent="0.25">
      <c r="A1" s="26"/>
      <c r="B1" s="21"/>
      <c r="C1" s="22"/>
      <c r="D1" s="37" t="s">
        <v>0</v>
      </c>
      <c r="E1" s="51" t="s">
        <v>10</v>
      </c>
      <c r="F1" s="38"/>
      <c r="G1" s="38"/>
      <c r="H1" s="38"/>
      <c r="I1" s="38"/>
      <c r="J1" s="39"/>
      <c r="K1" s="26"/>
      <c r="L1" s="21"/>
      <c r="M1" s="21"/>
      <c r="N1" s="21"/>
      <c r="O1" s="21"/>
      <c r="P1" s="21"/>
      <c r="Q1" s="21"/>
      <c r="R1" s="21"/>
      <c r="S1" s="21"/>
      <c r="T1" s="21"/>
      <c r="U1" s="22"/>
    </row>
    <row r="2" spans="1:21" ht="15.75" x14ac:dyDescent="0.25">
      <c r="A2" s="26"/>
      <c r="B2" s="21"/>
      <c r="C2" s="22"/>
      <c r="D2" s="2"/>
      <c r="E2" s="39"/>
      <c r="F2" s="38"/>
      <c r="G2" s="40" t="s">
        <v>1</v>
      </c>
      <c r="H2" s="38"/>
      <c r="I2" s="39"/>
      <c r="J2" s="39"/>
      <c r="K2" s="26"/>
      <c r="L2" s="21"/>
      <c r="M2" s="21"/>
      <c r="N2" s="21"/>
      <c r="O2" s="21"/>
      <c r="P2" s="21"/>
      <c r="Q2" s="21"/>
      <c r="R2" s="21"/>
      <c r="S2" s="21"/>
      <c r="T2" s="21"/>
      <c r="U2" s="22"/>
    </row>
    <row r="3" spans="1:21" ht="15.75" x14ac:dyDescent="0.25">
      <c r="A3" s="26"/>
      <c r="B3" s="21"/>
      <c r="C3" s="22"/>
      <c r="D3" s="2"/>
      <c r="E3" s="39"/>
      <c r="F3" s="38"/>
      <c r="G3" s="40" t="s">
        <v>2</v>
      </c>
      <c r="H3" s="38"/>
      <c r="I3" s="39"/>
      <c r="J3" s="39"/>
      <c r="K3" s="26"/>
      <c r="L3" s="21"/>
      <c r="M3" s="21"/>
      <c r="N3" s="21"/>
      <c r="O3" s="21"/>
      <c r="P3" s="21"/>
      <c r="Q3" s="21"/>
      <c r="R3" s="21"/>
      <c r="S3" s="21"/>
      <c r="T3" s="21"/>
      <c r="U3" s="22"/>
    </row>
    <row r="4" spans="1:21" x14ac:dyDescent="0.25">
      <c r="A4" s="26"/>
      <c r="B4" s="21"/>
      <c r="C4" s="22"/>
      <c r="D4" s="2"/>
      <c r="E4" s="2"/>
      <c r="F4" s="2"/>
      <c r="G4" s="2"/>
      <c r="H4" s="2"/>
      <c r="I4" s="2"/>
      <c r="J4" s="2"/>
      <c r="K4" s="26"/>
      <c r="L4" s="21"/>
      <c r="M4" s="21"/>
      <c r="N4" s="21"/>
      <c r="O4" s="21"/>
      <c r="P4" s="21"/>
      <c r="Q4" s="21"/>
      <c r="R4" s="21"/>
      <c r="S4" s="21"/>
      <c r="T4" s="21"/>
      <c r="U4" s="22"/>
    </row>
    <row r="5" spans="1:21" x14ac:dyDescent="0.25">
      <c r="A5" s="41"/>
      <c r="B5" s="41"/>
      <c r="C5" s="41"/>
      <c r="D5" s="1"/>
      <c r="E5" s="1" t="s">
        <v>4</v>
      </c>
      <c r="F5" s="1"/>
      <c r="G5" s="1" t="s">
        <v>5</v>
      </c>
      <c r="H5" s="1"/>
      <c r="I5" s="1" t="s">
        <v>6</v>
      </c>
      <c r="J5" s="1"/>
      <c r="K5" s="1" t="s">
        <v>7</v>
      </c>
      <c r="L5" s="1"/>
      <c r="M5" s="1" t="s">
        <v>11</v>
      </c>
      <c r="N5" s="1"/>
      <c r="O5" s="1" t="s">
        <v>26</v>
      </c>
      <c r="P5" s="1"/>
      <c r="Q5" s="1" t="s">
        <v>38</v>
      </c>
      <c r="R5" s="1"/>
      <c r="S5" s="42"/>
      <c r="T5" s="42"/>
      <c r="U5" s="42"/>
    </row>
    <row r="6" spans="1:21" x14ac:dyDescent="0.25">
      <c r="A6" s="2"/>
      <c r="B6" s="1" t="s">
        <v>3</v>
      </c>
      <c r="C6" s="1"/>
      <c r="D6" s="1"/>
      <c r="E6" s="1" t="s">
        <v>9</v>
      </c>
      <c r="F6" s="1"/>
      <c r="G6" s="1" t="s">
        <v>9</v>
      </c>
      <c r="H6" s="1"/>
      <c r="I6" s="1" t="s">
        <v>9</v>
      </c>
      <c r="J6" s="1"/>
      <c r="K6" s="1" t="s">
        <v>9</v>
      </c>
      <c r="L6" s="1"/>
      <c r="M6" s="1" t="s">
        <v>9</v>
      </c>
      <c r="N6" s="2"/>
      <c r="O6" s="1" t="s">
        <v>9</v>
      </c>
      <c r="P6" s="1"/>
      <c r="Q6" s="1" t="s">
        <v>9</v>
      </c>
      <c r="R6" s="1"/>
      <c r="S6" s="41" t="s">
        <v>8</v>
      </c>
      <c r="T6" s="41"/>
      <c r="U6" s="41"/>
    </row>
    <row r="7" spans="1:21" x14ac:dyDescent="0.25">
      <c r="A7" s="24"/>
      <c r="B7" s="24"/>
      <c r="C7" s="2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0"/>
      <c r="P7" s="43"/>
      <c r="Q7" s="20"/>
      <c r="R7" s="3"/>
      <c r="S7" s="24"/>
      <c r="T7" s="24"/>
      <c r="U7" s="24"/>
    </row>
    <row r="8" spans="1:21" ht="25.5" customHeight="1" x14ac:dyDescent="0.25">
      <c r="A8" s="44" t="s">
        <v>12</v>
      </c>
      <c r="B8" s="31"/>
      <c r="C8" s="31"/>
      <c r="D8" s="3"/>
      <c r="E8" s="2"/>
      <c r="F8" s="3"/>
      <c r="G8" s="2"/>
      <c r="H8" s="3"/>
      <c r="I8" s="2"/>
      <c r="J8" s="3"/>
      <c r="K8" s="2"/>
      <c r="L8" s="3"/>
      <c r="M8" s="2"/>
      <c r="N8" s="3"/>
      <c r="O8" s="18"/>
      <c r="P8" s="43"/>
      <c r="Q8" s="18"/>
      <c r="R8" s="3"/>
      <c r="S8" s="32"/>
      <c r="T8" s="31"/>
      <c r="U8" s="31"/>
    </row>
    <row r="9" spans="1:21" ht="25.5" customHeight="1" x14ac:dyDescent="0.25">
      <c r="A9" s="31" t="s">
        <v>13</v>
      </c>
      <c r="B9" s="31"/>
      <c r="C9" s="31"/>
      <c r="D9" s="4"/>
      <c r="E9" s="7"/>
      <c r="F9" s="8"/>
      <c r="G9" s="7">
        <v>100000</v>
      </c>
      <c r="H9" s="8"/>
      <c r="I9" s="7">
        <v>105000</v>
      </c>
      <c r="J9" s="8"/>
      <c r="K9" s="7">
        <v>105000</v>
      </c>
      <c r="L9" s="8"/>
      <c r="M9" s="7">
        <v>110000</v>
      </c>
      <c r="N9" s="8"/>
      <c r="O9" s="9">
        <v>110000</v>
      </c>
      <c r="P9" s="14"/>
      <c r="Q9" s="9">
        <v>115000</v>
      </c>
      <c r="R9" s="8"/>
      <c r="S9" s="30">
        <f t="shared" ref="S9:S10" si="0">+SUM(D9:Q9)</f>
        <v>645000</v>
      </c>
      <c r="T9" s="30"/>
      <c r="U9" s="30"/>
    </row>
    <row r="10" spans="1:21" ht="25.5" customHeight="1" x14ac:dyDescent="0.25">
      <c r="A10" s="31" t="s">
        <v>39</v>
      </c>
      <c r="B10" s="31"/>
      <c r="C10" s="31"/>
      <c r="D10" s="3"/>
      <c r="E10" s="7"/>
      <c r="F10" s="8"/>
      <c r="G10" s="7">
        <v>60000</v>
      </c>
      <c r="H10" s="8"/>
      <c r="I10" s="7"/>
      <c r="J10" s="8"/>
      <c r="K10" s="7"/>
      <c r="L10" s="8"/>
      <c r="M10" s="7"/>
      <c r="N10" s="8"/>
      <c r="O10" s="9"/>
      <c r="P10" s="14"/>
      <c r="Q10" s="9"/>
      <c r="R10" s="8"/>
      <c r="S10" s="30">
        <f t="shared" si="0"/>
        <v>60000</v>
      </c>
      <c r="T10" s="30"/>
      <c r="U10" s="30"/>
    </row>
    <row r="11" spans="1:21" ht="22.5" customHeight="1" x14ac:dyDescent="0.25">
      <c r="A11" s="31" t="s">
        <v>40</v>
      </c>
      <c r="B11" s="31"/>
      <c r="C11" s="31"/>
      <c r="D11" s="3"/>
      <c r="E11" s="7"/>
      <c r="F11" s="8"/>
      <c r="G11" s="7">
        <v>90000</v>
      </c>
      <c r="H11" s="8"/>
      <c r="I11" s="7">
        <v>90000</v>
      </c>
      <c r="J11" s="8"/>
      <c r="K11" s="7">
        <v>95000</v>
      </c>
      <c r="L11" s="8"/>
      <c r="M11" s="7">
        <v>100000</v>
      </c>
      <c r="N11" s="8"/>
      <c r="O11" s="9"/>
      <c r="P11" s="14"/>
      <c r="Q11" s="9"/>
      <c r="R11" s="8"/>
      <c r="S11" s="30">
        <f t="shared" ref="S11:S17" si="1">SUM(D11:Q11)</f>
        <v>375000</v>
      </c>
      <c r="T11" s="30"/>
      <c r="U11" s="30"/>
    </row>
    <row r="12" spans="1:21" ht="22.5" customHeight="1" x14ac:dyDescent="0.25">
      <c r="A12" s="31" t="s">
        <v>41</v>
      </c>
      <c r="B12" s="31"/>
      <c r="C12" s="31"/>
      <c r="D12" s="3"/>
      <c r="E12" s="7"/>
      <c r="F12" s="8"/>
      <c r="G12" s="2"/>
      <c r="H12" s="8"/>
      <c r="I12" s="2"/>
      <c r="J12" s="8"/>
      <c r="K12" s="7">
        <v>195000</v>
      </c>
      <c r="L12" s="8"/>
      <c r="M12" s="7">
        <v>200000</v>
      </c>
      <c r="N12" s="8"/>
      <c r="O12" s="9">
        <v>205000</v>
      </c>
      <c r="P12" s="14"/>
      <c r="Q12" s="9">
        <v>210000</v>
      </c>
      <c r="R12" s="8"/>
      <c r="S12" s="30">
        <f t="shared" si="1"/>
        <v>810000</v>
      </c>
      <c r="T12" s="30"/>
      <c r="U12" s="30"/>
    </row>
    <row r="13" spans="1:21" ht="22.5" customHeight="1" x14ac:dyDescent="0.25">
      <c r="A13" s="31" t="s">
        <v>14</v>
      </c>
      <c r="B13" s="31"/>
      <c r="C13" s="31"/>
      <c r="D13" s="3"/>
      <c r="E13" s="7"/>
      <c r="F13" s="8"/>
      <c r="G13" s="7">
        <v>125000</v>
      </c>
      <c r="H13" s="8"/>
      <c r="I13" s="7">
        <v>150000</v>
      </c>
      <c r="J13" s="8"/>
      <c r="K13" s="7">
        <v>150000</v>
      </c>
      <c r="L13" s="8"/>
      <c r="M13" s="7"/>
      <c r="N13" s="8"/>
      <c r="O13" s="9"/>
      <c r="P13" s="14"/>
      <c r="Q13" s="9"/>
      <c r="R13" s="8"/>
      <c r="S13" s="30">
        <f t="shared" si="1"/>
        <v>425000</v>
      </c>
      <c r="T13" s="30"/>
      <c r="U13" s="30"/>
    </row>
    <row r="14" spans="1:21" ht="22.5" customHeight="1" x14ac:dyDescent="0.25">
      <c r="A14" s="31" t="s">
        <v>27</v>
      </c>
      <c r="B14" s="31"/>
      <c r="C14" s="31"/>
      <c r="D14" s="3"/>
      <c r="E14" s="7"/>
      <c r="F14" s="8"/>
      <c r="G14" s="7"/>
      <c r="H14" s="8"/>
      <c r="I14" s="7">
        <v>35000</v>
      </c>
      <c r="J14" s="8"/>
      <c r="K14" s="7">
        <v>35000</v>
      </c>
      <c r="L14" s="8"/>
      <c r="M14" s="7">
        <v>35000</v>
      </c>
      <c r="N14" s="8"/>
      <c r="O14" s="9"/>
      <c r="P14" s="14"/>
      <c r="Q14" s="9"/>
      <c r="R14" s="8"/>
      <c r="S14" s="30">
        <f t="shared" si="1"/>
        <v>105000</v>
      </c>
      <c r="T14" s="30"/>
      <c r="U14" s="30"/>
    </row>
    <row r="15" spans="1:21" ht="22.5" customHeight="1" x14ac:dyDescent="0.25">
      <c r="A15" s="31" t="s">
        <v>42</v>
      </c>
      <c r="B15" s="31"/>
      <c r="C15" s="31"/>
      <c r="D15" s="3"/>
      <c r="E15" s="7"/>
      <c r="F15" s="8"/>
      <c r="G15" s="7">
        <v>17000</v>
      </c>
      <c r="H15" s="8"/>
      <c r="I15" s="7"/>
      <c r="J15" s="8"/>
      <c r="K15" s="7"/>
      <c r="L15" s="8"/>
      <c r="M15" s="7"/>
      <c r="N15" s="8"/>
      <c r="O15" s="9"/>
      <c r="P15" s="14"/>
      <c r="Q15" s="9"/>
      <c r="R15" s="8"/>
      <c r="S15" s="30">
        <f t="shared" si="1"/>
        <v>17000</v>
      </c>
      <c r="T15" s="30"/>
      <c r="U15" s="30"/>
    </row>
    <row r="16" spans="1:21" ht="22.5" customHeight="1" x14ac:dyDescent="0.25">
      <c r="A16" s="45" t="s">
        <v>43</v>
      </c>
      <c r="B16" s="45"/>
      <c r="C16" s="45"/>
      <c r="D16" s="3"/>
      <c r="E16" s="11"/>
      <c r="F16" s="8"/>
      <c r="G16" s="7">
        <v>290000</v>
      </c>
      <c r="H16" s="8"/>
      <c r="I16" s="7"/>
      <c r="J16" s="8"/>
      <c r="K16" s="7"/>
      <c r="L16" s="8"/>
      <c r="M16" s="7"/>
      <c r="N16" s="8"/>
      <c r="O16" s="9"/>
      <c r="P16" s="14"/>
      <c r="Q16" s="9"/>
      <c r="R16" s="8"/>
      <c r="S16" s="30">
        <f t="shared" si="1"/>
        <v>290000</v>
      </c>
      <c r="T16" s="30"/>
      <c r="U16" s="30"/>
    </row>
    <row r="17" spans="1:21" ht="22.5" customHeight="1" x14ac:dyDescent="0.25">
      <c r="A17" s="46" t="s">
        <v>44</v>
      </c>
      <c r="B17" s="47"/>
      <c r="C17" s="47"/>
      <c r="D17" s="3"/>
      <c r="E17" s="11"/>
      <c r="F17" s="8"/>
      <c r="G17" s="7">
        <v>500000</v>
      </c>
      <c r="H17" s="8"/>
      <c r="I17" s="7">
        <v>500000</v>
      </c>
      <c r="J17" s="8"/>
      <c r="K17" s="7"/>
      <c r="L17" s="8"/>
      <c r="M17" s="7"/>
      <c r="N17" s="8"/>
      <c r="O17" s="9"/>
      <c r="P17" s="14"/>
      <c r="Q17" s="9"/>
      <c r="R17" s="8"/>
      <c r="S17" s="30">
        <f t="shared" si="1"/>
        <v>1000000</v>
      </c>
      <c r="T17" s="30"/>
      <c r="U17" s="30"/>
    </row>
    <row r="18" spans="1:21" ht="22.5" customHeight="1" x14ac:dyDescent="0.25">
      <c r="A18" s="48" t="s">
        <v>25</v>
      </c>
      <c r="B18" s="27"/>
      <c r="C18" s="27"/>
      <c r="D18" s="5"/>
      <c r="E18" s="10">
        <f>SUM(E9:E17)</f>
        <v>0</v>
      </c>
      <c r="F18" s="10"/>
      <c r="G18" s="10">
        <f>SUM(G9:G17)</f>
        <v>1182000</v>
      </c>
      <c r="H18" s="10"/>
      <c r="I18" s="10">
        <f>SUM(I9:I17)</f>
        <v>880000</v>
      </c>
      <c r="J18" s="10"/>
      <c r="K18" s="10">
        <f>SUM(K9:K17)</f>
        <v>580000</v>
      </c>
      <c r="L18" s="10"/>
      <c r="M18" s="10">
        <f>SUM(M9:M17)</f>
        <v>445000</v>
      </c>
      <c r="N18" s="10"/>
      <c r="O18" s="10">
        <f>SUM(O9:O17)</f>
        <v>315000</v>
      </c>
      <c r="P18" s="14"/>
      <c r="Q18" s="10">
        <f>SUM(Q9:Q17)</f>
        <v>325000</v>
      </c>
      <c r="R18" s="8"/>
      <c r="S18" s="28">
        <f>SUM(S9:S17)</f>
        <v>3727000</v>
      </c>
      <c r="T18" s="28"/>
      <c r="U18" s="28"/>
    </row>
    <row r="19" spans="1:21" ht="21.75" customHeight="1" x14ac:dyDescent="0.25">
      <c r="A19" s="44" t="s">
        <v>15</v>
      </c>
      <c r="B19" s="31"/>
      <c r="C19" s="31"/>
      <c r="D19" s="3"/>
      <c r="E19" s="7"/>
      <c r="F19" s="8"/>
      <c r="G19" s="7"/>
      <c r="H19" s="8"/>
      <c r="I19" s="7"/>
      <c r="J19" s="8"/>
      <c r="K19" s="7"/>
      <c r="L19" s="8"/>
      <c r="M19" s="7"/>
      <c r="N19" s="8"/>
      <c r="O19" s="9"/>
      <c r="P19" s="14"/>
      <c r="Q19" s="9"/>
      <c r="R19" s="8"/>
      <c r="S19" s="30"/>
      <c r="T19" s="30"/>
      <c r="U19" s="30"/>
    </row>
    <row r="20" spans="1:21" ht="22.5" customHeight="1" x14ac:dyDescent="0.25">
      <c r="A20" s="31" t="s">
        <v>46</v>
      </c>
      <c r="B20" s="31"/>
      <c r="C20" s="31"/>
      <c r="D20" s="3"/>
      <c r="E20" s="7"/>
      <c r="F20" s="8"/>
      <c r="G20" s="7">
        <v>214794</v>
      </c>
      <c r="H20" s="8"/>
      <c r="I20" s="7">
        <v>225000</v>
      </c>
      <c r="J20" s="8"/>
      <c r="K20" s="7">
        <v>154000</v>
      </c>
      <c r="L20" s="8"/>
      <c r="M20" s="7">
        <v>237000</v>
      </c>
      <c r="N20" s="8"/>
      <c r="O20" s="9">
        <v>158000</v>
      </c>
      <c r="P20" s="14"/>
      <c r="Q20" s="9">
        <v>160000</v>
      </c>
      <c r="R20" s="8"/>
      <c r="S20" s="30">
        <f>SUM(D20:Q20)</f>
        <v>1148794</v>
      </c>
      <c r="T20" s="30"/>
      <c r="U20" s="30"/>
    </row>
    <row r="21" spans="1:21" ht="22.5" customHeight="1" x14ac:dyDescent="0.25">
      <c r="A21" s="31" t="s">
        <v>45</v>
      </c>
      <c r="B21" s="31"/>
      <c r="C21" s="31"/>
      <c r="D21" s="3"/>
      <c r="E21" s="7"/>
      <c r="F21" s="8"/>
      <c r="G21" s="7">
        <v>24000</v>
      </c>
      <c r="H21" s="8"/>
      <c r="I21" s="7">
        <v>12000</v>
      </c>
      <c r="J21" s="8"/>
      <c r="K21" s="7">
        <v>30712</v>
      </c>
      <c r="L21" s="8"/>
      <c r="M21" s="7">
        <v>14000</v>
      </c>
      <c r="N21" s="8"/>
      <c r="O21" s="9">
        <v>16000</v>
      </c>
      <c r="P21" s="14"/>
      <c r="Q21" s="9">
        <v>16000</v>
      </c>
      <c r="R21" s="8"/>
      <c r="S21" s="30">
        <f>SUM(E21:Q21)</f>
        <v>112712</v>
      </c>
      <c r="T21" s="30"/>
      <c r="U21" s="30"/>
    </row>
    <row r="22" spans="1:21" ht="23.25" customHeight="1" x14ac:dyDescent="0.25">
      <c r="A22" s="31" t="s">
        <v>37</v>
      </c>
      <c r="B22" s="31"/>
      <c r="C22" s="31"/>
      <c r="D22" s="3"/>
      <c r="E22" s="7"/>
      <c r="F22" s="8"/>
      <c r="G22" s="7">
        <v>20540</v>
      </c>
      <c r="H22" s="8"/>
      <c r="I22" s="7"/>
      <c r="J22" s="8"/>
      <c r="K22" s="7"/>
      <c r="L22" s="8"/>
      <c r="M22" s="7"/>
      <c r="N22" s="8"/>
      <c r="O22" s="9"/>
      <c r="P22" s="14"/>
      <c r="Q22" s="9"/>
      <c r="R22" s="8"/>
      <c r="S22" s="30">
        <f>SUM(E22:O22)</f>
        <v>20540</v>
      </c>
      <c r="T22" s="30"/>
      <c r="U22" s="30"/>
    </row>
    <row r="23" spans="1:21" ht="23.25" customHeight="1" x14ac:dyDescent="0.25">
      <c r="A23" s="31" t="s">
        <v>16</v>
      </c>
      <c r="B23" s="31"/>
      <c r="C23" s="31"/>
      <c r="D23" s="3"/>
      <c r="E23" s="7"/>
      <c r="F23" s="8"/>
      <c r="G23" s="7">
        <v>34143</v>
      </c>
      <c r="H23" s="8"/>
      <c r="I23" s="7">
        <v>34143</v>
      </c>
      <c r="J23" s="8"/>
      <c r="K23" s="7">
        <v>34143</v>
      </c>
      <c r="L23" s="8"/>
      <c r="M23" s="7"/>
      <c r="N23" s="8"/>
      <c r="O23" s="9"/>
      <c r="P23" s="14"/>
      <c r="Q23" s="9"/>
      <c r="R23" s="8"/>
      <c r="S23" s="30">
        <f>SUM(E23:O23)</f>
        <v>102429</v>
      </c>
      <c r="T23" s="30"/>
      <c r="U23" s="30"/>
    </row>
    <row r="24" spans="1:21" ht="23.25" customHeight="1" x14ac:dyDescent="0.25">
      <c r="A24" s="31" t="s">
        <v>47</v>
      </c>
      <c r="B24" s="31"/>
      <c r="C24" s="31"/>
      <c r="D24" s="3"/>
      <c r="E24" s="7"/>
      <c r="F24" s="8"/>
      <c r="G24" s="7">
        <v>16413</v>
      </c>
      <c r="H24" s="8"/>
      <c r="I24" s="7">
        <v>32826</v>
      </c>
      <c r="J24" s="8"/>
      <c r="K24" s="7">
        <v>32826</v>
      </c>
      <c r="L24" s="8"/>
      <c r="M24" s="7">
        <v>32826</v>
      </c>
      <c r="N24" s="8"/>
      <c r="O24" s="9"/>
      <c r="P24" s="14"/>
      <c r="Q24" s="9"/>
      <c r="R24" s="8"/>
      <c r="S24" s="30">
        <f>SUM(D24:M24)</f>
        <v>114891</v>
      </c>
      <c r="T24" s="30"/>
      <c r="U24" s="30"/>
    </row>
    <row r="25" spans="1:21" ht="23.25" customHeight="1" x14ac:dyDescent="0.25">
      <c r="A25" s="48" t="s">
        <v>25</v>
      </c>
      <c r="B25" s="27"/>
      <c r="C25" s="27"/>
      <c r="D25" s="5"/>
      <c r="E25" s="10">
        <f>SUM(E20:E24)</f>
        <v>0</v>
      </c>
      <c r="F25" s="10"/>
      <c r="G25" s="10">
        <f>SUM(G20:G24)</f>
        <v>309890</v>
      </c>
      <c r="H25" s="10"/>
      <c r="I25" s="10">
        <f>SUM(I20:I24)</f>
        <v>303969</v>
      </c>
      <c r="J25" s="10"/>
      <c r="K25" s="10">
        <f>SUM(K20:K24)</f>
        <v>251681</v>
      </c>
      <c r="L25" s="10"/>
      <c r="M25" s="10">
        <f>SUM(M20:M24)</f>
        <v>283826</v>
      </c>
      <c r="N25" s="10"/>
      <c r="O25" s="10">
        <f>SUM(O20:O24)</f>
        <v>174000</v>
      </c>
      <c r="P25" s="14"/>
      <c r="Q25" s="10">
        <f>SUM(Q20:Q24)</f>
        <v>176000</v>
      </c>
      <c r="R25" s="8"/>
      <c r="S25" s="28">
        <f>SUM(S20:S24)</f>
        <v>1499366</v>
      </c>
      <c r="T25" s="28"/>
      <c r="U25" s="28"/>
    </row>
    <row r="26" spans="1:21" ht="23.25" customHeight="1" x14ac:dyDescent="0.25">
      <c r="A26" s="44" t="s">
        <v>17</v>
      </c>
      <c r="B26" s="31"/>
      <c r="C26" s="31"/>
      <c r="D26" s="3"/>
      <c r="E26" s="2"/>
      <c r="F26" s="3"/>
      <c r="G26" s="2"/>
      <c r="H26" s="3"/>
      <c r="I26" s="2"/>
      <c r="J26" s="3"/>
      <c r="K26" s="2"/>
      <c r="L26" s="3"/>
      <c r="M26" s="2"/>
      <c r="N26" s="3"/>
      <c r="O26" s="18"/>
      <c r="P26" s="43"/>
      <c r="Q26" s="18"/>
      <c r="R26" s="3"/>
      <c r="S26" s="32"/>
      <c r="T26" s="31"/>
      <c r="U26" s="31"/>
    </row>
    <row r="27" spans="1:21" ht="23.25" customHeight="1" x14ac:dyDescent="0.25">
      <c r="A27" s="31" t="s">
        <v>52</v>
      </c>
      <c r="B27" s="31"/>
      <c r="C27" s="31"/>
      <c r="D27" s="3"/>
      <c r="E27" s="7"/>
      <c r="F27" s="8"/>
      <c r="G27" s="7">
        <v>32200</v>
      </c>
      <c r="H27" s="8"/>
      <c r="I27" s="7">
        <v>24000</v>
      </c>
      <c r="J27" s="8"/>
      <c r="K27" s="7">
        <v>24500</v>
      </c>
      <c r="L27" s="8"/>
      <c r="M27" s="7">
        <v>25000</v>
      </c>
      <c r="N27" s="8"/>
      <c r="O27" s="9">
        <v>25500</v>
      </c>
      <c r="P27" s="14"/>
      <c r="Q27" s="9">
        <v>26000</v>
      </c>
      <c r="R27" s="8"/>
      <c r="S27" s="30">
        <f>SUM(D27:R27)</f>
        <v>157200</v>
      </c>
      <c r="T27" s="30"/>
      <c r="U27" s="30"/>
    </row>
    <row r="28" spans="1:21" ht="23.25" customHeight="1" x14ac:dyDescent="0.25">
      <c r="A28" s="26" t="s">
        <v>54</v>
      </c>
      <c r="B28" s="21"/>
      <c r="C28" s="22"/>
      <c r="D28" s="3"/>
      <c r="E28" s="7"/>
      <c r="F28" s="8"/>
      <c r="G28" s="7">
        <v>6200</v>
      </c>
      <c r="H28" s="8"/>
      <c r="I28" s="7"/>
      <c r="J28" s="8"/>
      <c r="K28" s="7"/>
      <c r="L28" s="8"/>
      <c r="M28" s="7"/>
      <c r="N28" s="8"/>
      <c r="O28" s="9"/>
      <c r="P28" s="14"/>
      <c r="Q28" s="9"/>
      <c r="R28" s="8"/>
      <c r="S28" s="30">
        <f>SUM(D28:R28)</f>
        <v>6200</v>
      </c>
      <c r="T28" s="30"/>
      <c r="U28" s="30"/>
    </row>
    <row r="29" spans="1:21" ht="23.25" customHeight="1" x14ac:dyDescent="0.25">
      <c r="A29" s="31" t="s">
        <v>51</v>
      </c>
      <c r="B29" s="31"/>
      <c r="C29" s="31"/>
      <c r="D29" s="3"/>
      <c r="E29" s="7"/>
      <c r="F29" s="8"/>
      <c r="G29" s="7">
        <v>18000</v>
      </c>
      <c r="H29" s="8"/>
      <c r="I29" s="7"/>
      <c r="J29" s="8"/>
      <c r="K29" s="7">
        <v>18000</v>
      </c>
      <c r="L29" s="8"/>
      <c r="M29" s="7"/>
      <c r="N29" s="8"/>
      <c r="O29" s="9"/>
      <c r="P29" s="14"/>
      <c r="Q29" s="9"/>
      <c r="R29" s="8"/>
      <c r="S29" s="30">
        <f>SUM(D29:R29)</f>
        <v>36000</v>
      </c>
      <c r="T29" s="30"/>
      <c r="U29" s="30"/>
    </row>
    <row r="30" spans="1:21" ht="23.25" customHeight="1" x14ac:dyDescent="0.25">
      <c r="A30" s="31" t="s">
        <v>50</v>
      </c>
      <c r="B30" s="31"/>
      <c r="C30" s="31"/>
      <c r="D30" s="3"/>
      <c r="E30" s="7"/>
      <c r="F30" s="8"/>
      <c r="G30" s="7">
        <v>22500</v>
      </c>
      <c r="H30" s="8"/>
      <c r="I30" s="7"/>
      <c r="J30" s="8"/>
      <c r="K30" s="7"/>
      <c r="L30" s="8"/>
      <c r="M30" s="7">
        <v>22500</v>
      </c>
      <c r="N30" s="8"/>
      <c r="O30" s="9"/>
      <c r="P30" s="14"/>
      <c r="Q30" s="9"/>
      <c r="R30" s="8"/>
      <c r="S30" s="30">
        <f>SUM(D30:R30)</f>
        <v>45000</v>
      </c>
      <c r="T30" s="30"/>
      <c r="U30" s="30"/>
    </row>
    <row r="31" spans="1:21" ht="23.25" customHeight="1" x14ac:dyDescent="0.25">
      <c r="A31" s="31" t="s">
        <v>49</v>
      </c>
      <c r="B31" s="31"/>
      <c r="C31" s="31"/>
      <c r="D31" s="3"/>
      <c r="E31" s="7"/>
      <c r="F31" s="8"/>
      <c r="G31" s="2"/>
      <c r="H31" s="8"/>
      <c r="I31" s="7">
        <v>50000</v>
      </c>
      <c r="J31" s="8"/>
      <c r="K31" s="7"/>
      <c r="L31" s="8"/>
      <c r="M31" s="7"/>
      <c r="N31" s="8"/>
      <c r="O31" s="9"/>
      <c r="P31" s="14"/>
      <c r="Q31" s="9"/>
      <c r="R31" s="8"/>
      <c r="S31" s="30">
        <f>+SUM(E31:R31)</f>
        <v>50000</v>
      </c>
      <c r="T31" s="30"/>
      <c r="U31" s="30"/>
    </row>
    <row r="32" spans="1:21" ht="23.25" customHeight="1" x14ac:dyDescent="0.25">
      <c r="A32" s="31" t="s">
        <v>48</v>
      </c>
      <c r="B32" s="31"/>
      <c r="C32" s="31"/>
      <c r="D32" s="3"/>
      <c r="E32" s="7"/>
      <c r="F32" s="8"/>
      <c r="G32" s="2"/>
      <c r="H32" s="8"/>
      <c r="I32" s="7">
        <v>65000</v>
      </c>
      <c r="J32" s="8"/>
      <c r="K32" s="7"/>
      <c r="L32" s="8"/>
      <c r="M32" s="7"/>
      <c r="N32" s="8"/>
      <c r="O32" s="9"/>
      <c r="P32" s="14"/>
      <c r="Q32" s="9"/>
      <c r="R32" s="8"/>
      <c r="S32" s="30">
        <f>SUM(D32:R32)</f>
        <v>65000</v>
      </c>
      <c r="T32" s="30"/>
      <c r="U32" s="30"/>
    </row>
    <row r="33" spans="1:21" ht="23.25" customHeight="1" x14ac:dyDescent="0.25">
      <c r="A33" s="31" t="s">
        <v>53</v>
      </c>
      <c r="B33" s="31"/>
      <c r="C33" s="31"/>
      <c r="D33" s="3"/>
      <c r="E33" s="7"/>
      <c r="F33" s="8"/>
      <c r="G33" s="7">
        <v>45000</v>
      </c>
      <c r="H33" s="8"/>
      <c r="I33" s="7"/>
      <c r="J33" s="8"/>
      <c r="K33" s="7"/>
      <c r="L33" s="8"/>
      <c r="M33" s="7"/>
      <c r="N33" s="8"/>
      <c r="O33" s="9"/>
      <c r="P33" s="14"/>
      <c r="Q33" s="9"/>
      <c r="R33" s="8"/>
      <c r="S33" s="30">
        <f>SUM(D33:R33)</f>
        <v>45000</v>
      </c>
      <c r="T33" s="30"/>
      <c r="U33" s="30"/>
    </row>
    <row r="34" spans="1:21" ht="23.25" customHeight="1" x14ac:dyDescent="0.25">
      <c r="A34" s="31" t="s">
        <v>18</v>
      </c>
      <c r="B34" s="31"/>
      <c r="C34" s="31"/>
      <c r="D34" s="3"/>
      <c r="E34" s="7"/>
      <c r="F34" s="8"/>
      <c r="G34" s="7">
        <v>15000</v>
      </c>
      <c r="H34" s="8"/>
      <c r="I34" s="7">
        <v>15750</v>
      </c>
      <c r="J34" s="8"/>
      <c r="K34" s="7"/>
      <c r="L34" s="8"/>
      <c r="M34" s="7">
        <v>16537</v>
      </c>
      <c r="N34" s="8"/>
      <c r="O34" s="9"/>
      <c r="P34" s="14"/>
      <c r="Q34" s="9"/>
      <c r="R34" s="8"/>
      <c r="S34" s="30">
        <f>SUM(D34:R34)</f>
        <v>47287</v>
      </c>
      <c r="T34" s="30"/>
      <c r="U34" s="30"/>
    </row>
    <row r="35" spans="1:21" ht="23.25" customHeight="1" x14ac:dyDescent="0.25">
      <c r="A35" s="31" t="s">
        <v>19</v>
      </c>
      <c r="B35" s="31"/>
      <c r="C35" s="31"/>
      <c r="D35" s="3"/>
      <c r="E35" s="7"/>
      <c r="F35" s="8"/>
      <c r="G35" s="7">
        <v>110000</v>
      </c>
      <c r="H35" s="8"/>
      <c r="I35" s="7">
        <v>110000</v>
      </c>
      <c r="J35" s="8"/>
      <c r="K35" s="7"/>
      <c r="L35" s="8"/>
      <c r="M35" s="7"/>
      <c r="N35" s="8"/>
      <c r="O35" s="9"/>
      <c r="P35" s="14"/>
      <c r="Q35" s="9"/>
      <c r="R35" s="8"/>
      <c r="S35" s="30">
        <f>SUM(D35:R35)</f>
        <v>220000</v>
      </c>
      <c r="T35" s="30"/>
      <c r="U35" s="30"/>
    </row>
    <row r="36" spans="1:21" ht="23.25" customHeight="1" x14ac:dyDescent="0.25">
      <c r="A36" s="31" t="s">
        <v>20</v>
      </c>
      <c r="B36" s="31"/>
      <c r="C36" s="31"/>
      <c r="D36" s="3"/>
      <c r="E36" s="7"/>
      <c r="F36" s="8"/>
      <c r="G36" s="7">
        <v>75000</v>
      </c>
      <c r="H36" s="8"/>
      <c r="I36" s="7">
        <v>75000</v>
      </c>
      <c r="J36" s="8"/>
      <c r="K36" s="7"/>
      <c r="L36" s="8"/>
      <c r="M36" s="7">
        <v>75000</v>
      </c>
      <c r="N36" s="8"/>
      <c r="O36" s="9"/>
      <c r="P36" s="14"/>
      <c r="Q36" s="9"/>
      <c r="R36" s="8"/>
      <c r="S36" s="30">
        <f>SUM(D36:O36)</f>
        <v>225000</v>
      </c>
      <c r="T36" s="30"/>
      <c r="U36" s="30"/>
    </row>
    <row r="37" spans="1:21" ht="23.25" customHeight="1" x14ac:dyDescent="0.25">
      <c r="A37" s="31" t="s">
        <v>21</v>
      </c>
      <c r="B37" s="31"/>
      <c r="C37" s="31"/>
      <c r="D37" s="3"/>
      <c r="E37" s="7"/>
      <c r="F37" s="8"/>
      <c r="G37" s="7">
        <v>71662</v>
      </c>
      <c r="H37" s="8"/>
      <c r="I37" s="7">
        <v>75245</v>
      </c>
      <c r="J37" s="8"/>
      <c r="K37" s="7"/>
      <c r="L37" s="8"/>
      <c r="M37" s="7">
        <v>79007</v>
      </c>
      <c r="N37" s="8"/>
      <c r="O37" s="9"/>
      <c r="P37" s="14"/>
      <c r="Q37" s="9"/>
      <c r="R37" s="8"/>
      <c r="S37" s="30">
        <f>SUM(D37:R37)</f>
        <v>225914</v>
      </c>
      <c r="T37" s="30"/>
      <c r="U37" s="30"/>
    </row>
    <row r="38" spans="1:21" ht="23.25" customHeight="1" x14ac:dyDescent="0.25">
      <c r="A38" s="48" t="s">
        <v>25</v>
      </c>
      <c r="B38" s="27"/>
      <c r="C38" s="27"/>
      <c r="D38" s="5"/>
      <c r="E38" s="10">
        <f>SUM(E27:E37)</f>
        <v>0</v>
      </c>
      <c r="F38" s="10"/>
      <c r="G38" s="10">
        <f>SUM(G27:G37)</f>
        <v>395562</v>
      </c>
      <c r="H38" s="10"/>
      <c r="I38" s="10">
        <f>SUM(I27:I37)</f>
        <v>414995</v>
      </c>
      <c r="J38" s="10"/>
      <c r="K38" s="10">
        <f>SUM(K27:K37)</f>
        <v>42500</v>
      </c>
      <c r="L38" s="10"/>
      <c r="M38" s="10">
        <f>SUM(M27:M37)</f>
        <v>218044</v>
      </c>
      <c r="N38" s="10"/>
      <c r="O38" s="19">
        <f>SUM(O27:O37)</f>
        <v>25500</v>
      </c>
      <c r="P38" s="14"/>
      <c r="Q38" s="19">
        <f>SUM(Q27:Q37)</f>
        <v>26000</v>
      </c>
      <c r="R38" s="8"/>
      <c r="S38" s="28">
        <f>SUM(S27:S37)</f>
        <v>1122601</v>
      </c>
      <c r="T38" s="28"/>
      <c r="U38" s="28"/>
    </row>
    <row r="39" spans="1:21" ht="23.25" customHeight="1" x14ac:dyDescent="0.25">
      <c r="A39" s="44" t="s">
        <v>22</v>
      </c>
      <c r="B39" s="31"/>
      <c r="C39" s="31"/>
      <c r="D39" s="3"/>
      <c r="E39" s="2"/>
      <c r="F39" s="3"/>
      <c r="G39" s="2"/>
      <c r="H39" s="3"/>
      <c r="I39" s="2"/>
      <c r="J39" s="3"/>
      <c r="K39" s="2"/>
      <c r="L39" s="3"/>
      <c r="M39" s="2"/>
      <c r="N39" s="3"/>
      <c r="O39" s="18"/>
      <c r="P39" s="43"/>
      <c r="Q39" s="18"/>
      <c r="R39" s="3"/>
      <c r="S39" s="31"/>
      <c r="T39" s="31"/>
      <c r="U39" s="31"/>
    </row>
    <row r="40" spans="1:21" ht="23.25" customHeight="1" x14ac:dyDescent="0.25">
      <c r="A40" s="31" t="s">
        <v>55</v>
      </c>
      <c r="B40" s="31"/>
      <c r="C40" s="31"/>
      <c r="D40" s="3"/>
      <c r="E40" s="7"/>
      <c r="F40" s="8"/>
      <c r="G40" s="7">
        <v>10000</v>
      </c>
      <c r="H40" s="8"/>
      <c r="I40" s="7">
        <v>20000</v>
      </c>
      <c r="J40" s="8"/>
      <c r="K40" s="7"/>
      <c r="L40" s="8"/>
      <c r="M40" s="7"/>
      <c r="N40" s="8"/>
      <c r="O40" s="9"/>
      <c r="P40" s="14"/>
      <c r="Q40" s="9"/>
      <c r="R40" s="8"/>
      <c r="S40" s="30">
        <f>SUM(D40:Q40)</f>
        <v>30000</v>
      </c>
      <c r="T40" s="30"/>
      <c r="U40" s="30"/>
    </row>
    <row r="41" spans="1:21" ht="23.25" customHeight="1" x14ac:dyDescent="0.25">
      <c r="A41" s="31" t="s">
        <v>28</v>
      </c>
      <c r="B41" s="31"/>
      <c r="C41" s="31"/>
      <c r="D41" s="3"/>
      <c r="E41" s="7"/>
      <c r="F41" s="8"/>
      <c r="G41" s="7"/>
      <c r="H41" s="8"/>
      <c r="I41" s="7"/>
      <c r="J41" s="8"/>
      <c r="K41" s="7">
        <v>20000</v>
      </c>
      <c r="L41" s="8"/>
      <c r="M41" s="7"/>
      <c r="N41" s="8"/>
      <c r="O41" s="9"/>
      <c r="P41" s="14"/>
      <c r="Q41" s="9"/>
      <c r="R41" s="8"/>
      <c r="S41" s="30">
        <f>SUM(D41:Q41)</f>
        <v>20000</v>
      </c>
      <c r="T41" s="30"/>
      <c r="U41" s="30"/>
    </row>
    <row r="42" spans="1:21" ht="23.25" customHeight="1" x14ac:dyDescent="0.25">
      <c r="A42" s="31" t="s">
        <v>23</v>
      </c>
      <c r="B42" s="31"/>
      <c r="C42" s="31"/>
      <c r="D42" s="3"/>
      <c r="E42" s="7"/>
      <c r="F42" s="8"/>
      <c r="G42" s="7"/>
      <c r="H42" s="8"/>
      <c r="I42" s="7"/>
      <c r="J42" s="8"/>
      <c r="K42" s="7"/>
      <c r="L42" s="8"/>
      <c r="M42" s="7"/>
      <c r="N42" s="8"/>
      <c r="O42" s="9">
        <v>20000</v>
      </c>
      <c r="P42" s="14"/>
      <c r="Q42" s="9"/>
      <c r="R42" s="8"/>
      <c r="S42" s="30">
        <f>SUM(D42:Q42)</f>
        <v>20000</v>
      </c>
      <c r="T42" s="30"/>
      <c r="U42" s="30"/>
    </row>
    <row r="43" spans="1:21" ht="23.25" customHeight="1" x14ac:dyDescent="0.25">
      <c r="A43" s="31" t="s">
        <v>29</v>
      </c>
      <c r="B43" s="31"/>
      <c r="C43" s="31"/>
      <c r="D43" s="3"/>
      <c r="E43" s="7"/>
      <c r="F43" s="8"/>
      <c r="G43" s="7"/>
      <c r="H43" s="8"/>
      <c r="I43" s="7"/>
      <c r="J43" s="8"/>
      <c r="K43" s="7"/>
      <c r="L43" s="8"/>
      <c r="M43" s="7"/>
      <c r="N43" s="8"/>
      <c r="O43" s="9"/>
      <c r="P43" s="14"/>
      <c r="Q43" s="9">
        <v>20000</v>
      </c>
      <c r="R43" s="8"/>
      <c r="S43" s="30">
        <f>SUM(D43:Q43)</f>
        <v>20000</v>
      </c>
      <c r="T43" s="30"/>
      <c r="U43" s="30"/>
    </row>
    <row r="44" spans="1:21" ht="23.25" customHeight="1" x14ac:dyDescent="0.25">
      <c r="A44" s="31" t="s">
        <v>56</v>
      </c>
      <c r="B44" s="31"/>
      <c r="C44" s="31"/>
      <c r="D44" s="3"/>
      <c r="E44" s="7"/>
      <c r="F44" s="8"/>
      <c r="G44" s="7"/>
      <c r="H44" s="8"/>
      <c r="I44" s="7"/>
      <c r="J44" s="8"/>
      <c r="K44" s="7"/>
      <c r="L44" s="8"/>
      <c r="M44" s="7">
        <v>20000</v>
      </c>
      <c r="N44" s="8"/>
      <c r="O44" s="9"/>
      <c r="P44" s="14"/>
      <c r="Q44" s="9"/>
      <c r="R44" s="8"/>
      <c r="S44" s="30">
        <f>SUM(E44:Q44)</f>
        <v>20000</v>
      </c>
      <c r="T44" s="30"/>
      <c r="U44" s="30"/>
    </row>
    <row r="45" spans="1:21" ht="23.25" customHeight="1" x14ac:dyDescent="0.25">
      <c r="A45" s="31" t="s">
        <v>30</v>
      </c>
      <c r="B45" s="31"/>
      <c r="C45" s="31"/>
      <c r="D45" s="3"/>
      <c r="E45" s="7"/>
      <c r="F45" s="8"/>
      <c r="G45" s="7">
        <v>10000</v>
      </c>
      <c r="H45" s="8"/>
      <c r="I45" s="7"/>
      <c r="J45" s="8"/>
      <c r="K45" s="7"/>
      <c r="L45" s="8"/>
      <c r="M45" s="7"/>
      <c r="N45" s="8"/>
      <c r="O45" s="9"/>
      <c r="P45" s="14"/>
      <c r="Q45" s="9"/>
      <c r="R45" s="8"/>
      <c r="S45" s="30">
        <f>SUM(E45:Q45)</f>
        <v>10000</v>
      </c>
      <c r="T45" s="30"/>
      <c r="U45" s="30"/>
    </row>
    <row r="46" spans="1:21" ht="23.25" customHeight="1" x14ac:dyDescent="0.25">
      <c r="A46" s="48" t="s">
        <v>25</v>
      </c>
      <c r="B46" s="27"/>
      <c r="C46" s="27"/>
      <c r="D46" s="5"/>
      <c r="E46" s="10">
        <f>SUM(E40:E45)</f>
        <v>0</v>
      </c>
      <c r="F46" s="10"/>
      <c r="G46" s="10">
        <f>SUM(G40:G45)</f>
        <v>20000</v>
      </c>
      <c r="H46" s="10"/>
      <c r="I46" s="10">
        <f>SUM(I40:I45)</f>
        <v>20000</v>
      </c>
      <c r="J46" s="10"/>
      <c r="K46" s="10">
        <f>SUM(K40:K45)</f>
        <v>20000</v>
      </c>
      <c r="L46" s="10"/>
      <c r="M46" s="10">
        <f>SUM(M40:M45)</f>
        <v>20000</v>
      </c>
      <c r="N46" s="10"/>
      <c r="O46" s="19">
        <f>SUM(O39:O45)</f>
        <v>20000</v>
      </c>
      <c r="P46" s="14"/>
      <c r="Q46" s="19">
        <f>SUM(Q39:Q45)</f>
        <v>20000</v>
      </c>
      <c r="R46" s="8"/>
      <c r="S46" s="28">
        <f>SUM(S40:S45)</f>
        <v>120000</v>
      </c>
      <c r="T46" s="28"/>
      <c r="U46" s="28"/>
    </row>
    <row r="47" spans="1:21" ht="23.25" customHeight="1" x14ac:dyDescent="0.25">
      <c r="A47" s="44" t="s">
        <v>24</v>
      </c>
      <c r="B47" s="44"/>
      <c r="C47" s="44"/>
      <c r="D47" s="3"/>
      <c r="E47" s="7"/>
      <c r="F47" s="8"/>
      <c r="G47" s="7"/>
      <c r="H47" s="8"/>
      <c r="I47" s="7"/>
      <c r="J47" s="8"/>
      <c r="K47" s="7"/>
      <c r="L47" s="8"/>
      <c r="M47" s="7"/>
      <c r="N47" s="8"/>
      <c r="O47" s="9"/>
      <c r="P47" s="14"/>
      <c r="Q47" s="9"/>
      <c r="R47" s="8"/>
      <c r="S47" s="30"/>
      <c r="T47" s="30"/>
      <c r="U47" s="30"/>
    </row>
    <row r="48" spans="1:21" ht="23.25" customHeight="1" x14ac:dyDescent="0.25">
      <c r="A48" s="31" t="s">
        <v>34</v>
      </c>
      <c r="B48" s="31"/>
      <c r="C48" s="31"/>
      <c r="D48" s="3"/>
      <c r="E48" s="7"/>
      <c r="F48" s="8"/>
      <c r="G48" s="7">
        <v>40000</v>
      </c>
      <c r="H48" s="8"/>
      <c r="I48" s="2"/>
      <c r="J48" s="8"/>
      <c r="K48" s="7"/>
      <c r="L48" s="8"/>
      <c r="M48" s="7"/>
      <c r="N48" s="8"/>
      <c r="O48" s="9"/>
      <c r="P48" s="14"/>
      <c r="Q48" s="9"/>
      <c r="R48" s="8"/>
      <c r="S48" s="30">
        <f t="shared" ref="S48:S56" si="2">SUM(D48:Q48)</f>
        <v>40000</v>
      </c>
      <c r="T48" s="30"/>
      <c r="U48" s="30"/>
    </row>
    <row r="49" spans="1:21" ht="23.25" customHeight="1" x14ac:dyDescent="0.25">
      <c r="A49" s="31" t="s">
        <v>31</v>
      </c>
      <c r="B49" s="31"/>
      <c r="C49" s="31"/>
      <c r="D49" s="3"/>
      <c r="E49" s="2"/>
      <c r="F49" s="8"/>
      <c r="G49" s="7">
        <v>200000</v>
      </c>
      <c r="H49" s="8"/>
      <c r="I49" s="7">
        <v>200000</v>
      </c>
      <c r="J49" s="8"/>
      <c r="K49" s="7">
        <v>200000</v>
      </c>
      <c r="L49" s="8"/>
      <c r="M49" s="7">
        <v>200000</v>
      </c>
      <c r="N49" s="8"/>
      <c r="O49" s="9">
        <v>200000</v>
      </c>
      <c r="P49" s="14"/>
      <c r="Q49" s="7">
        <v>200000</v>
      </c>
      <c r="R49" s="8"/>
      <c r="S49" s="30">
        <f t="shared" si="2"/>
        <v>1200000</v>
      </c>
      <c r="T49" s="30"/>
      <c r="U49" s="30"/>
    </row>
    <row r="50" spans="1:21" ht="23.25" customHeight="1" x14ac:dyDescent="0.25">
      <c r="A50" s="31" t="s">
        <v>32</v>
      </c>
      <c r="B50" s="31"/>
      <c r="C50" s="31"/>
      <c r="D50" s="3"/>
      <c r="E50" s="7"/>
      <c r="F50" s="8"/>
      <c r="G50" s="7">
        <v>40000</v>
      </c>
      <c r="H50" s="8"/>
      <c r="I50" s="7"/>
      <c r="J50" s="8"/>
      <c r="K50" s="7"/>
      <c r="L50" s="8"/>
      <c r="M50" s="7"/>
      <c r="N50" s="8"/>
      <c r="O50" s="9"/>
      <c r="P50" s="14"/>
      <c r="Q50" s="9"/>
      <c r="R50" s="8"/>
      <c r="S50" s="30">
        <f t="shared" si="2"/>
        <v>40000</v>
      </c>
      <c r="T50" s="30"/>
      <c r="U50" s="30"/>
    </row>
    <row r="51" spans="1:21" ht="23.25" customHeight="1" x14ac:dyDescent="0.25">
      <c r="A51" s="31" t="s">
        <v>58</v>
      </c>
      <c r="B51" s="31"/>
      <c r="C51" s="31"/>
      <c r="D51" s="3"/>
      <c r="E51" s="7"/>
      <c r="F51" s="8"/>
      <c r="G51" s="7">
        <v>45000</v>
      </c>
      <c r="H51" s="8"/>
      <c r="I51" s="7"/>
      <c r="J51" s="8"/>
      <c r="K51" s="7"/>
      <c r="L51" s="8"/>
      <c r="M51" s="7"/>
      <c r="N51" s="8"/>
      <c r="O51" s="9"/>
      <c r="P51" s="14"/>
      <c r="Q51" s="9"/>
      <c r="R51" s="8"/>
      <c r="S51" s="30">
        <f t="shared" si="2"/>
        <v>45000</v>
      </c>
      <c r="T51" s="30"/>
      <c r="U51" s="30"/>
    </row>
    <row r="52" spans="1:21" ht="23.25" customHeight="1" x14ac:dyDescent="0.25">
      <c r="A52" s="31" t="s">
        <v>57</v>
      </c>
      <c r="B52" s="31"/>
      <c r="C52" s="31"/>
      <c r="D52" s="3"/>
      <c r="E52" s="2"/>
      <c r="F52" s="8"/>
      <c r="G52" s="7">
        <v>200000</v>
      </c>
      <c r="H52" s="8"/>
      <c r="I52" s="7"/>
      <c r="J52" s="8"/>
      <c r="K52" s="7"/>
      <c r="L52" s="8"/>
      <c r="M52" s="7"/>
      <c r="N52" s="8"/>
      <c r="O52" s="9"/>
      <c r="P52" s="14"/>
      <c r="Q52" s="9"/>
      <c r="R52" s="8"/>
      <c r="S52" s="30">
        <f t="shared" si="2"/>
        <v>200000</v>
      </c>
      <c r="T52" s="30"/>
      <c r="U52" s="30"/>
    </row>
    <row r="53" spans="1:21" ht="23.25" customHeight="1" x14ac:dyDescent="0.25">
      <c r="A53" s="31" t="s">
        <v>33</v>
      </c>
      <c r="B53" s="31"/>
      <c r="C53" s="31"/>
      <c r="D53" s="3"/>
      <c r="E53" s="2"/>
      <c r="F53" s="8"/>
      <c r="G53" s="7">
        <v>35000</v>
      </c>
      <c r="H53" s="8"/>
      <c r="I53" s="7">
        <v>35000</v>
      </c>
      <c r="J53" s="8"/>
      <c r="K53" s="7">
        <v>35000</v>
      </c>
      <c r="L53" s="8"/>
      <c r="M53" s="7">
        <v>35000</v>
      </c>
      <c r="N53" s="8"/>
      <c r="O53" s="9">
        <v>35000</v>
      </c>
      <c r="P53" s="14"/>
      <c r="Q53" s="7">
        <v>35000</v>
      </c>
      <c r="R53" s="8"/>
      <c r="S53" s="30">
        <f t="shared" si="2"/>
        <v>210000</v>
      </c>
      <c r="T53" s="30"/>
      <c r="U53" s="30"/>
    </row>
    <row r="54" spans="1:21" ht="23.25" customHeight="1" x14ac:dyDescent="0.25">
      <c r="A54" s="31" t="s">
        <v>60</v>
      </c>
      <c r="B54" s="31"/>
      <c r="C54" s="31"/>
      <c r="D54" s="3"/>
      <c r="E54" s="2"/>
      <c r="F54" s="8"/>
      <c r="G54" s="7">
        <v>250000</v>
      </c>
      <c r="H54" s="8"/>
      <c r="I54" s="7"/>
      <c r="J54" s="8"/>
      <c r="K54" s="7"/>
      <c r="L54" s="8"/>
      <c r="M54" s="7"/>
      <c r="N54" s="8"/>
      <c r="O54" s="9"/>
      <c r="P54" s="14"/>
      <c r="Q54" s="7"/>
      <c r="R54" s="8"/>
      <c r="S54" s="30">
        <f t="shared" si="2"/>
        <v>250000</v>
      </c>
      <c r="T54" s="30"/>
      <c r="U54" s="30"/>
    </row>
    <row r="55" spans="1:21" ht="23.25" customHeight="1" x14ac:dyDescent="0.25">
      <c r="A55" s="31" t="s">
        <v>59</v>
      </c>
      <c r="B55" s="31"/>
      <c r="C55" s="31"/>
      <c r="D55" s="3"/>
      <c r="E55" s="2"/>
      <c r="F55" s="8"/>
      <c r="G55" s="7">
        <v>35000</v>
      </c>
      <c r="H55" s="8"/>
      <c r="I55" s="7"/>
      <c r="J55" s="8"/>
      <c r="K55" s="7"/>
      <c r="L55" s="8"/>
      <c r="M55" s="7"/>
      <c r="N55" s="8"/>
      <c r="O55" s="9"/>
      <c r="P55" s="14"/>
      <c r="Q55" s="7"/>
      <c r="R55" s="8"/>
      <c r="S55" s="30">
        <f t="shared" si="2"/>
        <v>35000</v>
      </c>
      <c r="T55" s="30"/>
      <c r="U55" s="30"/>
    </row>
    <row r="56" spans="1:21" ht="23.25" customHeight="1" x14ac:dyDescent="0.25">
      <c r="A56" s="31" t="s">
        <v>61</v>
      </c>
      <c r="B56" s="31"/>
      <c r="C56" s="31"/>
      <c r="D56" s="3"/>
      <c r="E56" s="7"/>
      <c r="F56" s="8"/>
      <c r="G56" s="7">
        <v>150000</v>
      </c>
      <c r="H56" s="8"/>
      <c r="I56" s="7"/>
      <c r="J56" s="8"/>
      <c r="K56" s="7"/>
      <c r="L56" s="8"/>
      <c r="M56" s="7"/>
      <c r="N56" s="8"/>
      <c r="O56" s="9"/>
      <c r="P56" s="14"/>
      <c r="Q56" s="9"/>
      <c r="R56" s="8"/>
      <c r="S56" s="30">
        <f t="shared" si="2"/>
        <v>150000</v>
      </c>
      <c r="T56" s="30"/>
      <c r="U56" s="30"/>
    </row>
    <row r="57" spans="1:21" ht="23.25" customHeight="1" x14ac:dyDescent="0.25">
      <c r="A57" s="48" t="s">
        <v>25</v>
      </c>
      <c r="B57" s="27"/>
      <c r="C57" s="27"/>
      <c r="D57" s="5"/>
      <c r="E57" s="10">
        <f>SUM(E48:E56)</f>
        <v>0</v>
      </c>
      <c r="F57" s="10"/>
      <c r="G57" s="10">
        <f>SUM(G48:G56)</f>
        <v>995000</v>
      </c>
      <c r="H57" s="10"/>
      <c r="I57" s="10">
        <f>SUM(I48:I56)</f>
        <v>235000</v>
      </c>
      <c r="J57" s="10"/>
      <c r="K57" s="10">
        <f>SUM(K48:K56)</f>
        <v>235000</v>
      </c>
      <c r="L57" s="10"/>
      <c r="M57" s="10">
        <f>SUM(M48:M56)</f>
        <v>235000</v>
      </c>
      <c r="N57" s="10"/>
      <c r="O57" s="19">
        <f>SUM(O48:O56)</f>
        <v>235000</v>
      </c>
      <c r="P57" s="14"/>
      <c r="Q57" s="19">
        <f>+SUM(Q48:Q56)</f>
        <v>235000</v>
      </c>
      <c r="R57" s="8"/>
      <c r="S57" s="28">
        <f>SUM(S48:S56)</f>
        <v>2170000</v>
      </c>
      <c r="T57" s="28"/>
      <c r="U57" s="28"/>
    </row>
    <row r="58" spans="1:21" ht="23.25" customHeight="1" x14ac:dyDescent="0.25">
      <c r="A58" s="44" t="s">
        <v>62</v>
      </c>
      <c r="B58" s="31"/>
      <c r="C58" s="31"/>
      <c r="D58" s="3"/>
      <c r="E58" s="2"/>
      <c r="F58" s="3"/>
      <c r="G58" s="7"/>
      <c r="H58" s="8"/>
      <c r="I58" s="7"/>
      <c r="J58" s="8"/>
      <c r="K58" s="7"/>
      <c r="L58" s="8"/>
      <c r="M58" s="7"/>
      <c r="N58" s="8"/>
      <c r="O58" s="9"/>
      <c r="P58" s="14"/>
      <c r="Q58" s="9"/>
      <c r="R58" s="8"/>
      <c r="S58" s="30"/>
      <c r="T58" s="30"/>
      <c r="U58" s="30"/>
    </row>
    <row r="59" spans="1:21" ht="23.25" customHeight="1" x14ac:dyDescent="0.25">
      <c r="A59" s="31" t="s">
        <v>63</v>
      </c>
      <c r="B59" s="31"/>
      <c r="C59" s="31"/>
      <c r="D59" s="3"/>
      <c r="E59" s="2"/>
      <c r="F59" s="3"/>
      <c r="G59" s="2"/>
      <c r="H59" s="8"/>
      <c r="I59" s="7">
        <v>5200</v>
      </c>
      <c r="J59" s="8"/>
      <c r="K59" s="7"/>
      <c r="L59" s="8"/>
      <c r="M59" s="7"/>
      <c r="N59" s="8"/>
      <c r="O59" s="9"/>
      <c r="P59" s="14"/>
      <c r="Q59" s="9"/>
      <c r="R59" s="8"/>
      <c r="S59" s="30">
        <f t="shared" ref="S59:S64" si="3">SUM(E59:Q59)</f>
        <v>5200</v>
      </c>
      <c r="T59" s="30"/>
      <c r="U59" s="30"/>
    </row>
    <row r="60" spans="1:21" ht="23.25" customHeight="1" x14ac:dyDescent="0.25">
      <c r="A60" s="31" t="s">
        <v>64</v>
      </c>
      <c r="B60" s="31"/>
      <c r="C60" s="31"/>
      <c r="D60" s="3"/>
      <c r="E60" s="2"/>
      <c r="F60" s="3"/>
      <c r="G60" s="7"/>
      <c r="H60" s="8"/>
      <c r="I60" s="2"/>
      <c r="J60" s="8"/>
      <c r="K60" s="7">
        <v>2600000</v>
      </c>
      <c r="L60" s="8"/>
      <c r="M60" s="7"/>
      <c r="N60" s="8"/>
      <c r="O60" s="9"/>
      <c r="P60" s="14"/>
      <c r="Q60" s="9"/>
      <c r="R60" s="8"/>
      <c r="S60" s="30">
        <f t="shared" si="3"/>
        <v>2600000</v>
      </c>
      <c r="T60" s="30"/>
      <c r="U60" s="30"/>
    </row>
    <row r="61" spans="1:21" ht="23.25" customHeight="1" x14ac:dyDescent="0.25">
      <c r="A61" s="31" t="s">
        <v>65</v>
      </c>
      <c r="B61" s="31"/>
      <c r="C61" s="31"/>
      <c r="D61" s="3"/>
      <c r="E61" s="2"/>
      <c r="F61" s="3"/>
      <c r="G61" s="7"/>
      <c r="H61" s="8"/>
      <c r="I61" s="7"/>
      <c r="J61" s="8"/>
      <c r="K61" s="2"/>
      <c r="L61" s="8"/>
      <c r="M61" s="7">
        <v>2500000</v>
      </c>
      <c r="N61" s="8"/>
      <c r="O61" s="9"/>
      <c r="P61" s="14"/>
      <c r="Q61" s="9"/>
      <c r="R61" s="8"/>
      <c r="S61" s="30">
        <f t="shared" si="3"/>
        <v>2500000</v>
      </c>
      <c r="T61" s="30"/>
      <c r="U61" s="30"/>
    </row>
    <row r="62" spans="1:21" ht="23.25" customHeight="1" x14ac:dyDescent="0.25">
      <c r="A62" s="31" t="s">
        <v>66</v>
      </c>
      <c r="B62" s="31"/>
      <c r="C62" s="31"/>
      <c r="D62" s="3"/>
      <c r="E62" s="2"/>
      <c r="F62" s="3"/>
      <c r="G62" s="7"/>
      <c r="H62" s="8"/>
      <c r="I62" s="7">
        <v>75000</v>
      </c>
      <c r="J62" s="8"/>
      <c r="K62" s="7"/>
      <c r="L62" s="8"/>
      <c r="M62" s="7"/>
      <c r="N62" s="8"/>
      <c r="O62" s="9"/>
      <c r="P62" s="14"/>
      <c r="Q62" s="9"/>
      <c r="R62" s="8"/>
      <c r="S62" s="30">
        <f t="shared" si="3"/>
        <v>75000</v>
      </c>
      <c r="T62" s="30"/>
      <c r="U62" s="30"/>
    </row>
    <row r="63" spans="1:21" ht="23.25" customHeight="1" x14ac:dyDescent="0.25">
      <c r="A63" s="31" t="s">
        <v>67</v>
      </c>
      <c r="B63" s="31"/>
      <c r="C63" s="31"/>
      <c r="D63" s="3"/>
      <c r="E63" s="2"/>
      <c r="F63" s="3"/>
      <c r="G63" s="7"/>
      <c r="H63" s="8"/>
      <c r="I63" s="7"/>
      <c r="J63" s="8"/>
      <c r="K63" s="7">
        <v>4500</v>
      </c>
      <c r="L63" s="8"/>
      <c r="M63" s="7"/>
      <c r="N63" s="8"/>
      <c r="O63" s="9"/>
      <c r="P63" s="14"/>
      <c r="Q63" s="9"/>
      <c r="R63" s="8"/>
      <c r="S63" s="30">
        <f t="shared" si="3"/>
        <v>4500</v>
      </c>
      <c r="T63" s="30"/>
      <c r="U63" s="30"/>
    </row>
    <row r="64" spans="1:21" ht="23.25" customHeight="1" x14ac:dyDescent="0.25">
      <c r="A64" s="31" t="s">
        <v>68</v>
      </c>
      <c r="B64" s="31"/>
      <c r="C64" s="31"/>
      <c r="D64" s="17"/>
      <c r="E64" s="7"/>
      <c r="F64" s="8"/>
      <c r="G64" s="7"/>
      <c r="H64" s="16"/>
      <c r="I64" s="7"/>
      <c r="J64" s="16"/>
      <c r="K64" s="7">
        <v>37500</v>
      </c>
      <c r="L64" s="16"/>
      <c r="M64" s="7"/>
      <c r="N64" s="16"/>
      <c r="O64" s="9"/>
      <c r="P64" s="49"/>
      <c r="Q64" s="9"/>
      <c r="R64" s="16"/>
      <c r="S64" s="30">
        <f t="shared" si="3"/>
        <v>37500</v>
      </c>
      <c r="T64" s="30"/>
      <c r="U64" s="30"/>
    </row>
    <row r="65" spans="1:21" ht="23.25" customHeight="1" x14ac:dyDescent="0.25">
      <c r="A65" s="23" t="s">
        <v>25</v>
      </c>
      <c r="B65" s="24"/>
      <c r="C65" s="24"/>
      <c r="D65" s="17"/>
      <c r="E65" s="8">
        <f>SUM(E59:E64)</f>
        <v>0</v>
      </c>
      <c r="F65" s="16"/>
      <c r="G65" s="8">
        <f>SUM(G59:G64)</f>
        <v>0</v>
      </c>
      <c r="H65" s="16"/>
      <c r="I65" s="8">
        <f>SUM(I59:I64)</f>
        <v>80200</v>
      </c>
      <c r="J65" s="16"/>
      <c r="K65" s="8">
        <f>SUM(K59:K64)</f>
        <v>2642000</v>
      </c>
      <c r="L65" s="16"/>
      <c r="M65" s="8">
        <f>SUM(M59:M64)</f>
        <v>2500000</v>
      </c>
      <c r="N65" s="16"/>
      <c r="O65" s="8">
        <f>SUM(O59:O64)</f>
        <v>0</v>
      </c>
      <c r="P65" s="49"/>
      <c r="Q65" s="8">
        <f>SUM(Q59:Q64)</f>
        <v>0</v>
      </c>
      <c r="R65" s="16"/>
      <c r="S65" s="25">
        <f>SUM(S59:S64)</f>
        <v>5222200</v>
      </c>
      <c r="T65" s="25"/>
      <c r="U65" s="25"/>
    </row>
    <row r="66" spans="1:21" ht="23.25" customHeight="1" x14ac:dyDescent="0.25">
      <c r="A66" s="44" t="s">
        <v>69</v>
      </c>
      <c r="B66" s="44"/>
      <c r="C66" s="44"/>
      <c r="D66" s="17"/>
      <c r="E66" s="7"/>
      <c r="F66" s="16"/>
      <c r="G66" s="7"/>
      <c r="H66" s="16"/>
      <c r="I66" s="7"/>
      <c r="J66" s="16"/>
      <c r="K66" s="7"/>
      <c r="L66" s="16"/>
      <c r="M66" s="7"/>
      <c r="N66" s="16"/>
      <c r="O66" s="7"/>
      <c r="P66" s="49"/>
      <c r="Q66" s="7"/>
      <c r="R66" s="16"/>
      <c r="S66" s="30"/>
      <c r="T66" s="30"/>
      <c r="U66" s="30"/>
    </row>
    <row r="67" spans="1:21" ht="23.25" customHeight="1" x14ac:dyDescent="0.25">
      <c r="A67" s="31" t="s">
        <v>70</v>
      </c>
      <c r="B67" s="44"/>
      <c r="C67" s="44"/>
      <c r="D67" s="17"/>
      <c r="E67" s="7"/>
      <c r="F67" s="16"/>
      <c r="G67" s="7"/>
      <c r="H67" s="16"/>
      <c r="I67" s="7">
        <v>300000</v>
      </c>
      <c r="J67" s="16"/>
      <c r="K67" s="7"/>
      <c r="L67" s="16"/>
      <c r="M67" s="7"/>
      <c r="N67" s="16"/>
      <c r="O67" s="7"/>
      <c r="P67" s="49"/>
      <c r="Q67" s="7"/>
      <c r="R67" s="16"/>
      <c r="S67" s="30">
        <f t="shared" ref="S67:S72" si="4">SUM(E67:Q67)</f>
        <v>300000</v>
      </c>
      <c r="T67" s="30"/>
      <c r="U67" s="30"/>
    </row>
    <row r="68" spans="1:21" ht="23.25" customHeight="1" x14ac:dyDescent="0.25">
      <c r="A68" s="31" t="s">
        <v>71</v>
      </c>
      <c r="B68" s="31"/>
      <c r="C68" s="31"/>
      <c r="D68" s="17"/>
      <c r="E68" s="7"/>
      <c r="F68" s="16"/>
      <c r="G68" s="7"/>
      <c r="H68" s="16"/>
      <c r="I68" s="7"/>
      <c r="J68" s="16"/>
      <c r="K68" s="7">
        <v>49000</v>
      </c>
      <c r="L68" s="16"/>
      <c r="M68" s="7"/>
      <c r="N68" s="16"/>
      <c r="O68" s="7"/>
      <c r="P68" s="49"/>
      <c r="Q68" s="7"/>
      <c r="R68" s="16"/>
      <c r="S68" s="30">
        <f t="shared" si="4"/>
        <v>49000</v>
      </c>
      <c r="T68" s="30"/>
      <c r="U68" s="30"/>
    </row>
    <row r="69" spans="1:21" ht="23.25" customHeight="1" x14ac:dyDescent="0.25">
      <c r="A69" s="31" t="s">
        <v>72</v>
      </c>
      <c r="B69" s="31"/>
      <c r="C69" s="31"/>
      <c r="D69" s="17"/>
      <c r="E69" s="7"/>
      <c r="F69" s="16"/>
      <c r="G69" s="7"/>
      <c r="H69" s="16"/>
      <c r="I69" s="7">
        <v>4000000</v>
      </c>
      <c r="J69" s="16"/>
      <c r="K69" s="7"/>
      <c r="L69" s="16"/>
      <c r="M69" s="7"/>
      <c r="N69" s="16"/>
      <c r="O69" s="7"/>
      <c r="P69" s="49"/>
      <c r="Q69" s="7"/>
      <c r="R69" s="16"/>
      <c r="S69" s="30">
        <f t="shared" si="4"/>
        <v>4000000</v>
      </c>
      <c r="T69" s="30"/>
      <c r="U69" s="30"/>
    </row>
    <row r="70" spans="1:21" ht="23.25" customHeight="1" x14ac:dyDescent="0.25">
      <c r="A70" s="31" t="s">
        <v>73</v>
      </c>
      <c r="B70" s="31"/>
      <c r="C70" s="31"/>
      <c r="D70" s="17"/>
      <c r="E70" s="7"/>
      <c r="F70" s="16"/>
      <c r="G70" s="7"/>
      <c r="H70" s="16"/>
      <c r="I70" s="7">
        <v>75000</v>
      </c>
      <c r="J70" s="16"/>
      <c r="K70" s="7"/>
      <c r="L70" s="16"/>
      <c r="M70" s="7"/>
      <c r="N70" s="16"/>
      <c r="O70" s="7"/>
      <c r="P70" s="49"/>
      <c r="Q70" s="7"/>
      <c r="R70" s="16"/>
      <c r="S70" s="30">
        <f t="shared" si="4"/>
        <v>75000</v>
      </c>
      <c r="T70" s="30"/>
      <c r="U70" s="30"/>
    </row>
    <row r="71" spans="1:21" ht="23.25" customHeight="1" x14ac:dyDescent="0.25">
      <c r="A71" s="31" t="s">
        <v>74</v>
      </c>
      <c r="B71" s="31"/>
      <c r="C71" s="31"/>
      <c r="D71" s="17"/>
      <c r="E71" s="7"/>
      <c r="F71" s="16"/>
      <c r="G71" s="7"/>
      <c r="H71" s="16"/>
      <c r="I71" s="7"/>
      <c r="J71" s="16"/>
      <c r="K71" s="7">
        <v>4500</v>
      </c>
      <c r="L71" s="16"/>
      <c r="M71" s="7"/>
      <c r="N71" s="16"/>
      <c r="O71" s="7"/>
      <c r="P71" s="49"/>
      <c r="Q71" s="7"/>
      <c r="R71" s="16"/>
      <c r="S71" s="30">
        <f t="shared" si="4"/>
        <v>4500</v>
      </c>
      <c r="T71" s="30"/>
      <c r="U71" s="30"/>
    </row>
    <row r="72" spans="1:21" ht="23.25" customHeight="1" x14ac:dyDescent="0.25">
      <c r="A72" s="31" t="s">
        <v>75</v>
      </c>
      <c r="B72" s="31"/>
      <c r="C72" s="31"/>
      <c r="D72" s="17"/>
      <c r="E72" s="7"/>
      <c r="F72" s="16"/>
      <c r="G72" s="7"/>
      <c r="H72" s="16"/>
      <c r="I72" s="7"/>
      <c r="J72" s="16"/>
      <c r="K72" s="7">
        <v>37500</v>
      </c>
      <c r="L72" s="16"/>
      <c r="M72" s="7"/>
      <c r="N72" s="16"/>
      <c r="O72" s="7"/>
      <c r="P72" s="49"/>
      <c r="Q72" s="7"/>
      <c r="R72" s="16"/>
      <c r="S72" s="30">
        <f t="shared" si="4"/>
        <v>37500</v>
      </c>
      <c r="T72" s="30"/>
      <c r="U72" s="30"/>
    </row>
    <row r="73" spans="1:21" ht="23.25" customHeight="1" x14ac:dyDescent="0.25">
      <c r="A73" s="48" t="s">
        <v>25</v>
      </c>
      <c r="B73" s="27"/>
      <c r="C73" s="27"/>
      <c r="D73" s="17"/>
      <c r="E73" s="10">
        <f>+SUM(E66:E72)</f>
        <v>0</v>
      </c>
      <c r="F73" s="16"/>
      <c r="G73" s="10">
        <f>+SUM(G66:G72)</f>
        <v>0</v>
      </c>
      <c r="H73" s="16"/>
      <c r="I73" s="10">
        <f>+SUM(I66:I72)</f>
        <v>4375000</v>
      </c>
      <c r="J73" s="16"/>
      <c r="K73" s="10">
        <f>+SUM(K66:K72)</f>
        <v>91000</v>
      </c>
      <c r="L73" s="16"/>
      <c r="M73" s="10">
        <f>+SUM(M66:M72)</f>
        <v>0</v>
      </c>
      <c r="N73" s="16"/>
      <c r="O73" s="10">
        <f>+SUM(O66:O72)</f>
        <v>0</v>
      </c>
      <c r="P73" s="49"/>
      <c r="Q73" s="10">
        <f>+SUM(Q66:Q72)</f>
        <v>0</v>
      </c>
      <c r="R73" s="16"/>
      <c r="S73" s="28">
        <f>SUM(S67:S72)</f>
        <v>4466000</v>
      </c>
      <c r="T73" s="28"/>
      <c r="U73" s="28"/>
    </row>
    <row r="74" spans="1:21" ht="23.25" customHeight="1" x14ac:dyDescent="0.25">
      <c r="A74" s="44" t="s">
        <v>35</v>
      </c>
      <c r="B74" s="44"/>
      <c r="C74" s="44"/>
      <c r="D74" s="17"/>
      <c r="E74" s="7"/>
      <c r="F74" s="16"/>
      <c r="G74" s="7"/>
      <c r="H74" s="16"/>
      <c r="I74" s="7"/>
      <c r="J74" s="16"/>
      <c r="K74" s="7"/>
      <c r="L74" s="16"/>
      <c r="M74" s="7"/>
      <c r="N74" s="16"/>
      <c r="O74" s="7"/>
      <c r="P74" s="49"/>
      <c r="Q74" s="7"/>
      <c r="R74" s="16"/>
      <c r="S74" s="30"/>
      <c r="T74" s="30"/>
      <c r="U74" s="30"/>
    </row>
    <row r="75" spans="1:21" ht="23.25" customHeight="1" x14ac:dyDescent="0.25">
      <c r="A75" s="31"/>
      <c r="B75" s="31"/>
      <c r="C75" s="31"/>
      <c r="D75" s="17"/>
      <c r="E75" s="7"/>
      <c r="F75" s="8"/>
      <c r="G75" s="7"/>
      <c r="H75" s="16"/>
      <c r="I75" s="7"/>
      <c r="J75" s="16"/>
      <c r="K75" s="7"/>
      <c r="L75" s="8"/>
      <c r="M75" s="7"/>
      <c r="N75" s="16"/>
      <c r="O75" s="9"/>
      <c r="P75" s="49"/>
      <c r="Q75" s="9"/>
      <c r="R75" s="16"/>
      <c r="S75" s="30">
        <f t="shared" ref="S75:S81" si="5">SUM(E75:Q75)</f>
        <v>0</v>
      </c>
      <c r="T75" s="30"/>
      <c r="U75" s="30"/>
    </row>
    <row r="76" spans="1:21" ht="23.25" customHeight="1" x14ac:dyDescent="0.25">
      <c r="A76" s="31" t="s">
        <v>76</v>
      </c>
      <c r="B76" s="31"/>
      <c r="C76" s="31"/>
      <c r="D76" s="3"/>
      <c r="E76" s="7"/>
      <c r="F76" s="8"/>
      <c r="G76" s="7">
        <v>9987</v>
      </c>
      <c r="H76" s="8"/>
      <c r="I76" s="7"/>
      <c r="J76" s="8"/>
      <c r="K76" s="7"/>
      <c r="L76" s="8"/>
      <c r="M76" s="7"/>
      <c r="N76" s="8"/>
      <c r="O76" s="9"/>
      <c r="P76" s="14"/>
      <c r="Q76" s="9"/>
      <c r="R76" s="8"/>
      <c r="S76" s="30">
        <f t="shared" si="5"/>
        <v>9987</v>
      </c>
      <c r="T76" s="30"/>
      <c r="U76" s="30"/>
    </row>
    <row r="77" spans="1:21" ht="23.25" customHeight="1" x14ac:dyDescent="0.25">
      <c r="A77" s="31" t="s">
        <v>77</v>
      </c>
      <c r="B77" s="31"/>
      <c r="C77" s="31"/>
      <c r="D77" s="3"/>
      <c r="E77" s="7"/>
      <c r="F77" s="8"/>
      <c r="G77" s="7">
        <v>9869</v>
      </c>
      <c r="H77" s="8"/>
      <c r="I77" s="7"/>
      <c r="J77" s="8"/>
      <c r="K77" s="7"/>
      <c r="L77" s="8"/>
      <c r="M77" s="7"/>
      <c r="N77" s="8"/>
      <c r="O77" s="9"/>
      <c r="P77" s="14"/>
      <c r="Q77" s="9"/>
      <c r="R77" s="8"/>
      <c r="S77" s="30">
        <f t="shared" si="5"/>
        <v>9869</v>
      </c>
      <c r="T77" s="30"/>
      <c r="U77" s="30"/>
    </row>
    <row r="78" spans="1:21" ht="23.25" customHeight="1" x14ac:dyDescent="0.25">
      <c r="A78" s="31" t="s">
        <v>78</v>
      </c>
      <c r="B78" s="31"/>
      <c r="C78" s="31"/>
      <c r="D78" s="3"/>
      <c r="E78" s="7"/>
      <c r="F78" s="8"/>
      <c r="G78" s="7">
        <v>16941</v>
      </c>
      <c r="H78" s="8"/>
      <c r="I78" s="7"/>
      <c r="J78" s="8"/>
      <c r="K78" s="7"/>
      <c r="L78" s="8"/>
      <c r="M78" s="7"/>
      <c r="N78" s="8"/>
      <c r="O78" s="9"/>
      <c r="P78" s="14"/>
      <c r="Q78" s="9"/>
      <c r="R78" s="8"/>
      <c r="S78" s="30">
        <f t="shared" si="5"/>
        <v>16941</v>
      </c>
      <c r="T78" s="30"/>
      <c r="U78" s="30"/>
    </row>
    <row r="79" spans="1:21" ht="23.25" customHeight="1" x14ac:dyDescent="0.25">
      <c r="A79" s="31" t="s">
        <v>79</v>
      </c>
      <c r="B79" s="31"/>
      <c r="C79" s="31"/>
      <c r="D79" s="3"/>
      <c r="E79" s="7"/>
      <c r="F79" s="8"/>
      <c r="G79" s="7"/>
      <c r="H79" s="8"/>
      <c r="I79" s="7">
        <v>10210</v>
      </c>
      <c r="J79" s="8"/>
      <c r="K79" s="7"/>
      <c r="L79" s="8"/>
      <c r="M79" s="7"/>
      <c r="N79" s="8"/>
      <c r="O79" s="9"/>
      <c r="P79" s="14"/>
      <c r="Q79" s="9"/>
      <c r="R79" s="8"/>
      <c r="S79" s="30">
        <f t="shared" si="5"/>
        <v>10210</v>
      </c>
      <c r="T79" s="30"/>
      <c r="U79" s="30"/>
    </row>
    <row r="80" spans="1:21" ht="23.25" customHeight="1" x14ac:dyDescent="0.25">
      <c r="A80" s="31" t="s">
        <v>36</v>
      </c>
      <c r="B80" s="31"/>
      <c r="C80" s="31"/>
      <c r="D80" s="3"/>
      <c r="E80" s="7"/>
      <c r="F80" s="8"/>
      <c r="G80" s="7"/>
      <c r="H80" s="8"/>
      <c r="I80" s="7">
        <v>150000</v>
      </c>
      <c r="J80" s="8"/>
      <c r="K80" s="7"/>
      <c r="L80" s="8"/>
      <c r="M80" s="7"/>
      <c r="N80" s="8"/>
      <c r="O80" s="9"/>
      <c r="P80" s="14"/>
      <c r="Q80" s="9"/>
      <c r="R80" s="8"/>
      <c r="S80" s="30">
        <f t="shared" si="5"/>
        <v>150000</v>
      </c>
      <c r="T80" s="30"/>
      <c r="U80" s="30"/>
    </row>
    <row r="81" spans="1:21" ht="21.75" customHeight="1" x14ac:dyDescent="0.25">
      <c r="A81" s="50" t="s">
        <v>80</v>
      </c>
      <c r="B81" s="50"/>
      <c r="C81" s="50"/>
      <c r="D81" s="3"/>
      <c r="E81" s="7"/>
      <c r="F81" s="8"/>
      <c r="G81" s="7"/>
      <c r="H81" s="8"/>
      <c r="I81" s="7"/>
      <c r="J81" s="8"/>
      <c r="K81" s="7">
        <v>7800</v>
      </c>
      <c r="L81" s="8"/>
      <c r="M81" s="7"/>
      <c r="N81" s="8"/>
      <c r="O81" s="9"/>
      <c r="P81" s="14"/>
      <c r="Q81" s="9"/>
      <c r="R81" s="8"/>
      <c r="S81" s="30">
        <f t="shared" si="5"/>
        <v>7800</v>
      </c>
      <c r="T81" s="30"/>
      <c r="U81" s="30"/>
    </row>
    <row r="82" spans="1:21" ht="23.25" customHeight="1" x14ac:dyDescent="0.25">
      <c r="A82" s="23" t="s">
        <v>25</v>
      </c>
      <c r="B82" s="24"/>
      <c r="C82" s="24"/>
      <c r="D82" s="12"/>
      <c r="E82" s="8">
        <f>SUM(E75:E81)</f>
        <v>0</v>
      </c>
      <c r="F82" s="8"/>
      <c r="G82" s="8">
        <f>SUM(G75:G81)</f>
        <v>36797</v>
      </c>
      <c r="H82" s="8"/>
      <c r="I82" s="8">
        <f>SUM(I75:I81)</f>
        <v>160210</v>
      </c>
      <c r="J82" s="8"/>
      <c r="K82" s="8">
        <f>SUM(K75:K81)</f>
        <v>7800</v>
      </c>
      <c r="L82" s="8"/>
      <c r="M82" s="8">
        <f>SUM(M75:M81)</f>
        <v>0</v>
      </c>
      <c r="N82" s="13"/>
      <c r="O82" s="8">
        <f>SUM(O75:O81)</f>
        <v>0</v>
      </c>
      <c r="P82" s="14"/>
      <c r="Q82" s="8">
        <f>SUM(Q75:Q81)</f>
        <v>0</v>
      </c>
      <c r="R82" s="13"/>
      <c r="S82" s="25">
        <f>SUM(S75:S81)</f>
        <v>204807</v>
      </c>
      <c r="T82" s="25"/>
      <c r="U82" s="25"/>
    </row>
    <row r="83" spans="1:21" ht="26.25" customHeight="1" x14ac:dyDescent="0.25">
      <c r="A83" s="29" t="s">
        <v>8</v>
      </c>
      <c r="B83" s="29"/>
      <c r="C83" s="29"/>
      <c r="D83" s="5"/>
      <c r="E83" s="10">
        <f>SUM(E18,E25,E38,E46,E57,E65,E73,A83, E82)</f>
        <v>0</v>
      </c>
      <c r="F83" s="5"/>
      <c r="G83" s="10">
        <f>SUM(G18,G25,G38,G46,G57,G65,G73,G82)</f>
        <v>2939249</v>
      </c>
      <c r="H83" s="5"/>
      <c r="I83" s="10">
        <f>SUM(I18,I25,I38,I46,I57,I65,I73,I82)</f>
        <v>6469374</v>
      </c>
      <c r="J83" s="5"/>
      <c r="K83" s="10">
        <f>SUM(K18,K25,K38,K46,K57,K65,K73,K82)</f>
        <v>3869981</v>
      </c>
      <c r="L83" s="5"/>
      <c r="M83" s="10">
        <f>SUM(M18,M25,M38,M46,M57,M65,M73,M73,M82)</f>
        <v>3701870</v>
      </c>
      <c r="N83" s="5"/>
      <c r="O83" s="10">
        <f>SUM(O18,O25,O38,O46,O57,O65,O73,O82)</f>
        <v>769500</v>
      </c>
      <c r="P83" s="15"/>
      <c r="Q83" s="10">
        <f>SUM(Q18,Q25,Q38,Q46,Q57,Q65,Q73,Q82)</f>
        <v>782000</v>
      </c>
      <c r="R83" s="6"/>
      <c r="S83" s="28">
        <f>SUM(D83:Q83)</f>
        <v>18531974</v>
      </c>
      <c r="T83" s="28"/>
      <c r="U83" s="28"/>
    </row>
    <row r="84" spans="1:21" x14ac:dyDescent="0.25">
      <c r="A84" s="33"/>
      <c r="B84" s="33"/>
      <c r="C84" s="33"/>
      <c r="D84" s="33"/>
    </row>
    <row r="85" spans="1:21" x14ac:dyDescent="0.25">
      <c r="A85" s="35"/>
      <c r="B85" s="33"/>
      <c r="C85" s="33"/>
      <c r="D85" s="33"/>
    </row>
  </sheetData>
  <mergeCells count="165">
    <mergeCell ref="A1:C1"/>
    <mergeCell ref="A2:C2"/>
    <mergeCell ref="A3:C3"/>
    <mergeCell ref="A4:C4"/>
    <mergeCell ref="K1:U1"/>
    <mergeCell ref="K2:U2"/>
    <mergeCell ref="K3:U3"/>
    <mergeCell ref="K4:U4"/>
    <mergeCell ref="A28:C28"/>
    <mergeCell ref="S32:U32"/>
    <mergeCell ref="A11:C11"/>
    <mergeCell ref="A15:C15"/>
    <mergeCell ref="S74:U74"/>
    <mergeCell ref="A74:C74"/>
    <mergeCell ref="A66:C66"/>
    <mergeCell ref="A67:C67"/>
    <mergeCell ref="A68:C68"/>
    <mergeCell ref="A69:C69"/>
    <mergeCell ref="A70:C70"/>
    <mergeCell ref="A71:C71"/>
    <mergeCell ref="A72:C72"/>
    <mergeCell ref="S66:U66"/>
    <mergeCell ref="S67:U67"/>
    <mergeCell ref="S68:U68"/>
    <mergeCell ref="S69:U69"/>
    <mergeCell ref="S70:U70"/>
    <mergeCell ref="S71:U71"/>
    <mergeCell ref="S72:U72"/>
    <mergeCell ref="S28:U28"/>
    <mergeCell ref="A9:C9"/>
    <mergeCell ref="A10:C10"/>
    <mergeCell ref="A13:C13"/>
    <mergeCell ref="S8:U8"/>
    <mergeCell ref="S9:U9"/>
    <mergeCell ref="S10:U10"/>
    <mergeCell ref="S11:U11"/>
    <mergeCell ref="S30:U30"/>
    <mergeCell ref="S29:U29"/>
    <mergeCell ref="S34:U34"/>
    <mergeCell ref="S35:U35"/>
    <mergeCell ref="S25:U25"/>
    <mergeCell ref="S26:U26"/>
    <mergeCell ref="S27:U27"/>
    <mergeCell ref="S13:U13"/>
    <mergeCell ref="S21:U21"/>
    <mergeCell ref="A31:C31"/>
    <mergeCell ref="S31:U31"/>
    <mergeCell ref="A16:C16"/>
    <mergeCell ref="A17:C17"/>
    <mergeCell ref="S16:U16"/>
    <mergeCell ref="S17:U17"/>
    <mergeCell ref="A33:C33"/>
    <mergeCell ref="S24:U24"/>
    <mergeCell ref="A34:C34"/>
    <mergeCell ref="A25:C25"/>
    <mergeCell ref="A27:C27"/>
    <mergeCell ref="A29:C29"/>
    <mergeCell ref="A30:C30"/>
    <mergeCell ref="A32:C32"/>
    <mergeCell ref="S15:U15"/>
    <mergeCell ref="S33:U33"/>
    <mergeCell ref="S83:U83"/>
    <mergeCell ref="A83:C83"/>
    <mergeCell ref="A5:C5"/>
    <mergeCell ref="A7:C7"/>
    <mergeCell ref="S7:U7"/>
    <mergeCell ref="S14:U14"/>
    <mergeCell ref="S18:U18"/>
    <mergeCell ref="S19:U19"/>
    <mergeCell ref="S20:U20"/>
    <mergeCell ref="S22:U22"/>
    <mergeCell ref="S79:U79"/>
    <mergeCell ref="A14:C14"/>
    <mergeCell ref="A18:C18"/>
    <mergeCell ref="A19:C19"/>
    <mergeCell ref="A20:C20"/>
    <mergeCell ref="A24:C24"/>
    <mergeCell ref="A12:C12"/>
    <mergeCell ref="S12:U12"/>
    <mergeCell ref="A23:C23"/>
    <mergeCell ref="A26:C26"/>
    <mergeCell ref="S5:U5"/>
    <mergeCell ref="S6:U6"/>
    <mergeCell ref="A8:C8"/>
    <mergeCell ref="A35:C35"/>
    <mergeCell ref="A81:C81"/>
    <mergeCell ref="A64:C64"/>
    <mergeCell ref="A58:C58"/>
    <mergeCell ref="A53:C53"/>
    <mergeCell ref="A65:C65"/>
    <mergeCell ref="A55:C55"/>
    <mergeCell ref="A57:C57"/>
    <mergeCell ref="A79:C79"/>
    <mergeCell ref="A37:C37"/>
    <mergeCell ref="A38:C38"/>
    <mergeCell ref="A39:C39"/>
    <mergeCell ref="A40:C40"/>
    <mergeCell ref="A42:C42"/>
    <mergeCell ref="A47:C47"/>
    <mergeCell ref="A48:C48"/>
    <mergeCell ref="A49:C49"/>
    <mergeCell ref="A50:C50"/>
    <mergeCell ref="A80:C80"/>
    <mergeCell ref="S53:U53"/>
    <mergeCell ref="S43:U43"/>
    <mergeCell ref="S44:U44"/>
    <mergeCell ref="S45:U45"/>
    <mergeCell ref="S46:U46"/>
    <mergeCell ref="S52:U52"/>
    <mergeCell ref="S47:U47"/>
    <mergeCell ref="S48:U48"/>
    <mergeCell ref="A43:C43"/>
    <mergeCell ref="A46:C46"/>
    <mergeCell ref="A52:C52"/>
    <mergeCell ref="S49:U49"/>
    <mergeCell ref="S50:U50"/>
    <mergeCell ref="S51:U51"/>
    <mergeCell ref="S77:U77"/>
    <mergeCell ref="S56:U56"/>
    <mergeCell ref="S41:U41"/>
    <mergeCell ref="S42:U42"/>
    <mergeCell ref="A45:C45"/>
    <mergeCell ref="A44:C44"/>
    <mergeCell ref="A41:C41"/>
    <mergeCell ref="S76:U76"/>
    <mergeCell ref="S57:U57"/>
    <mergeCell ref="S58:U58"/>
    <mergeCell ref="S64:U64"/>
    <mergeCell ref="A56:C56"/>
    <mergeCell ref="A59:C59"/>
    <mergeCell ref="A60:C60"/>
    <mergeCell ref="A61:C61"/>
    <mergeCell ref="A62:C62"/>
    <mergeCell ref="A63:C63"/>
    <mergeCell ref="S59:U59"/>
    <mergeCell ref="S60:U60"/>
    <mergeCell ref="S61:U61"/>
    <mergeCell ref="S62:U62"/>
    <mergeCell ref="S63:U63"/>
    <mergeCell ref="S73:U73"/>
    <mergeCell ref="S75:U75"/>
    <mergeCell ref="S36:U36"/>
    <mergeCell ref="S37:U37"/>
    <mergeCell ref="S38:U38"/>
    <mergeCell ref="A36:C36"/>
    <mergeCell ref="A51:C51"/>
    <mergeCell ref="S78:U78"/>
    <mergeCell ref="A21:C21"/>
    <mergeCell ref="A82:C82"/>
    <mergeCell ref="S82:U82"/>
    <mergeCell ref="A22:C22"/>
    <mergeCell ref="S23:U23"/>
    <mergeCell ref="S80:U80"/>
    <mergeCell ref="S81:U81"/>
    <mergeCell ref="S65:U65"/>
    <mergeCell ref="A73:C73"/>
    <mergeCell ref="A75:C75"/>
    <mergeCell ref="A76:C76"/>
    <mergeCell ref="A77:C77"/>
    <mergeCell ref="A78:C78"/>
    <mergeCell ref="A54:C54"/>
    <mergeCell ref="S54:U54"/>
    <mergeCell ref="S55:U55"/>
    <mergeCell ref="S39:U39"/>
    <mergeCell ref="S40:U40"/>
  </mergeCells>
  <pageMargins left="0.7" right="0.7" top="0.75" bottom="0.75" header="0.3" footer="0.3"/>
  <pageSetup paperSize="3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Carruolo</dc:creator>
  <cp:lastModifiedBy>Mark Carruolo</cp:lastModifiedBy>
  <cp:lastPrinted>2025-01-30T16:29:42Z</cp:lastPrinted>
  <dcterms:created xsi:type="dcterms:W3CDTF">2023-01-25T13:21:53Z</dcterms:created>
  <dcterms:modified xsi:type="dcterms:W3CDTF">2025-01-30T16:32:16Z</dcterms:modified>
</cp:coreProperties>
</file>